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ES NUEVA JD\2020\FEBRER\"/>
    </mc:Choice>
  </mc:AlternateContent>
  <bookViews>
    <workbookView xWindow="0" yWindow="0" windowWidth="11850" windowHeight="6420" tabRatio="984"/>
  </bookViews>
  <sheets>
    <sheet name="Estado de Ingr. y Egr." sheetId="73" r:id="rId1"/>
    <sheet name="Histor. Ingresos y Egresos" sheetId="58" r:id="rId2"/>
    <sheet name="Caja Chica " sheetId="70" r:id="rId3"/>
    <sheet name="Historico Caja Chica" sheetId="45" r:id="rId4"/>
    <sheet name="Memb. Socios" sheetId="48" r:id="rId5"/>
    <sheet name="Estado de Cuenta" sheetId="50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58" l="1"/>
  <c r="C18" i="58"/>
  <c r="B18" i="58"/>
  <c r="D7" i="58"/>
  <c r="E36" i="73"/>
  <c r="G29" i="73"/>
  <c r="G21" i="73"/>
  <c r="B4" i="48" l="1"/>
  <c r="G32" i="70" l="1"/>
  <c r="I32" i="70" s="1"/>
  <c r="H32" i="70"/>
  <c r="E68" i="70"/>
  <c r="D6" i="58" l="1"/>
  <c r="G24" i="73"/>
  <c r="G34" i="73"/>
  <c r="B15" i="45" l="1"/>
  <c r="B15" i="48" l="1"/>
  <c r="G12" i="73" l="1"/>
  <c r="I5" i="73" l="1"/>
  <c r="I11" i="73" l="1"/>
  <c r="I42" i="73" s="1"/>
</calcChain>
</file>

<file path=xl/sharedStrings.xml><?xml version="1.0" encoding="utf-8"?>
<sst xmlns="http://schemas.openxmlformats.org/spreadsheetml/2006/main" count="272" uniqueCount="166">
  <si>
    <t>Monto</t>
  </si>
  <si>
    <t>TOTAL</t>
  </si>
  <si>
    <t>Mes</t>
  </si>
  <si>
    <t>ENERO</t>
  </si>
  <si>
    <t>FEBRERO</t>
  </si>
  <si>
    <t>MES</t>
  </si>
  <si>
    <t>Enero</t>
  </si>
  <si>
    <t>Febrero</t>
  </si>
  <si>
    <t xml:space="preserve">ESTADO DE CUENTA APES </t>
  </si>
  <si>
    <t xml:space="preserve">ESTADO DE CUENTA </t>
  </si>
  <si>
    <t xml:space="preserve">Enero </t>
  </si>
  <si>
    <t xml:space="preserve">Febrero </t>
  </si>
  <si>
    <t xml:space="preserve">TOTAL </t>
  </si>
  <si>
    <t>INGRESO</t>
  </si>
  <si>
    <t>GASTO</t>
  </si>
  <si>
    <t xml:space="preserve">AHORRO/ DEFICIT </t>
  </si>
  <si>
    <t>MARZO</t>
  </si>
  <si>
    <t>Marzo</t>
  </si>
  <si>
    <t>ABRIL</t>
  </si>
  <si>
    <t>Abril</t>
  </si>
  <si>
    <t>ASOCIACION DE PERIODISTAS DE EL SALVADOR</t>
  </si>
  <si>
    <t>GASTOS DE ADMINISTRACION</t>
  </si>
  <si>
    <t>SUELDOS</t>
  </si>
  <si>
    <t>VACACIONES</t>
  </si>
  <si>
    <t>AGUINALDOS</t>
  </si>
  <si>
    <t>INDEMNIZACIONES</t>
  </si>
  <si>
    <t>CUOTA PATRONAL ISSS</t>
  </si>
  <si>
    <t>CUOTA PATRONAL AFP</t>
  </si>
  <si>
    <t>HONORARIOS PROFESIONALES</t>
  </si>
  <si>
    <t>VIATICOS</t>
  </si>
  <si>
    <t>ENERGIA ELECTRICA</t>
  </si>
  <si>
    <t>AGUA ENVASADA</t>
  </si>
  <si>
    <t>TELEFONO</t>
  </si>
  <si>
    <t>CABLE E INTERNET</t>
  </si>
  <si>
    <t>ALQUILER DE LOCAL A-31</t>
  </si>
  <si>
    <t>MANTENIMIENT Y SEGURIDAD CONDOMINIO</t>
  </si>
  <si>
    <t>TAXI Y SIMILARES</t>
  </si>
  <si>
    <t>ALIMENTACION Y SIMILARES</t>
  </si>
  <si>
    <t>IMPUESTOS MUNICIPALES</t>
  </si>
  <si>
    <t>ARTICULOS DE LIMPIEZA</t>
  </si>
  <si>
    <t>CUOTAS DE SOCIOS</t>
  </si>
  <si>
    <t>ALQUILER DE LOCAL</t>
  </si>
  <si>
    <t>OTROS INGRESOS CHEQUE USAID</t>
  </si>
  <si>
    <t>LIQUIDACIÓN DE CAJA CHICA</t>
  </si>
  <si>
    <t>Fecha</t>
  </si>
  <si>
    <t>Proveedor</t>
  </si>
  <si>
    <t>Utilizado para</t>
  </si>
  <si>
    <t>MAYO</t>
  </si>
  <si>
    <t>Mayo</t>
  </si>
  <si>
    <t>Total en cuenta bancaria</t>
  </si>
  <si>
    <t xml:space="preserve">Junio </t>
  </si>
  <si>
    <t>JUNIO</t>
  </si>
  <si>
    <t>Junio</t>
  </si>
  <si>
    <t xml:space="preserve">GASTO JUNTA DIRECTIVA </t>
  </si>
  <si>
    <t>ALIMENTACION</t>
  </si>
  <si>
    <t>JULIO</t>
  </si>
  <si>
    <t>Julio</t>
  </si>
  <si>
    <t>Agosto</t>
  </si>
  <si>
    <t>AGOSTO</t>
  </si>
  <si>
    <t>s/n</t>
  </si>
  <si>
    <t>TAXI</t>
  </si>
  <si>
    <t>Septiembre</t>
  </si>
  <si>
    <t>SEPTIEMBRE</t>
  </si>
  <si>
    <t xml:space="preserve">INGRESOS MENSUALES </t>
  </si>
  <si>
    <t>$</t>
  </si>
  <si>
    <t>(-)</t>
  </si>
  <si>
    <t>GASTOS</t>
  </si>
  <si>
    <t>Servicio de Taxi (Actividades de la Presidencia de APES)</t>
  </si>
  <si>
    <t>Servicio de Taxi (Por Actividades del Personal de APES)</t>
  </si>
  <si>
    <t>Asistente J. D.</t>
  </si>
  <si>
    <t>Auxiliar Administrativo</t>
  </si>
  <si>
    <t>Enc. C. de M. Pagina Web APES</t>
  </si>
  <si>
    <t>Servicios Contables</t>
  </si>
  <si>
    <t>Octubre</t>
  </si>
  <si>
    <t>OCTUBRE</t>
  </si>
  <si>
    <t>Compra de agua cristal</t>
  </si>
  <si>
    <t>PAPELERIA, FOTOCOPIAS Y SIMILARES</t>
  </si>
  <si>
    <t>Noviembre</t>
  </si>
  <si>
    <t>NOVIEMBRE</t>
  </si>
  <si>
    <t>Diciembre</t>
  </si>
  <si>
    <t>DICIEMBRE</t>
  </si>
  <si>
    <t>Hasta el 31 de Enero 2020</t>
  </si>
  <si>
    <t>Recibo uber</t>
  </si>
  <si>
    <t>Panaderia El Rosario</t>
  </si>
  <si>
    <t>Total</t>
  </si>
  <si>
    <t>Vale de Caja Chica</t>
  </si>
  <si>
    <t xml:space="preserve">Raul Ernesto Castro </t>
  </si>
  <si>
    <t>Pollos Real</t>
  </si>
  <si>
    <t>INGRESOS Y GASTOS 2020</t>
  </si>
  <si>
    <t>ESTADO DE INGRESOS Y GASTOS DE FEBRERO 2020</t>
  </si>
  <si>
    <t>Se aprueba segunda caja chica de febrero</t>
  </si>
  <si>
    <t>RECIBO CCF o FA #</t>
  </si>
  <si>
    <t xml:space="preserve">Recibo uber </t>
  </si>
  <si>
    <t>Pago de uber para Angelica Cárcamo desde ARPAS hacia APES por asistir a reunión de la Mesa de Protección a periodistas</t>
  </si>
  <si>
    <t>Pago de uber para Angelica Cárcamo desde APES hacia Col. San Luis luego de asistir a reunión de la Mesa de Protección a periodistas</t>
  </si>
  <si>
    <t>Pago de uber para Angelica Carcamo desde ARPAS hacia APES para asistir a reunión de Junta Directiva</t>
  </si>
  <si>
    <t>Pago de uber para Angelica Carcamo desde APES  hacia ARPAS luego de finalizar  la reunión de Junta Directiva</t>
  </si>
  <si>
    <t>Aristides Vladimir Méndez</t>
  </si>
  <si>
    <t>Impresión de tarjetas de invitación(20 tabloides) para evento con el cineasta Gabriel Serra,actividad realizada junto con FUNDAFAM</t>
  </si>
  <si>
    <t>Pago de uber para Angelica Carcamo desde Col san luis hacia Bulevar del Hipodromo por reunion sostenida con abogados por tema del IAIP</t>
  </si>
  <si>
    <t>Pago de uber para Angelica Carcamo desde Bulevar del Hipodromo hacia col San Luis luego de sostener reunión con abogados por tema del IAIP</t>
  </si>
  <si>
    <t>Calleja s.a. de c.v</t>
  </si>
  <si>
    <t>Compra de galletas para prensa e invitados conferencia de prensa en APES por presentación del cineasta Gabriel Serra</t>
  </si>
  <si>
    <t>Pago de uber para Angelica Cárcamo desde Col. San luis hacia APES para asistir a conferencia de prensa donde se presentó al cineasta Gabriel Serra.</t>
  </si>
  <si>
    <t>Pago de uber para Angelica Cárcamo desde APES hacia ARPAS luego de asistir a conferencia de prensa donde se presentó al cineasta Gabriel Serra.</t>
  </si>
  <si>
    <t>Pago de uber para Angelica Cárcamo desde  Edificio Avante en Santa Elena por reunión de trabajo sostenida con IBI/USAID sobre implementación del Plan de Fortalecimiento.</t>
  </si>
  <si>
    <t>Pago de uber para Angelica Cárcamo desde ARPAS hacia FESPAD para ver caso de IAIP donde se analizó apelación</t>
  </si>
  <si>
    <t>Pago de uber para Angelica Carcamo desde Fespad hacia UCA por reunión sostenida con Serafin Valencia sobre caso de IAIP</t>
  </si>
  <si>
    <t>Pago de uber para Angelica Cárcamo desde UCA hacia ARPAS luego de reunión sostenida con Serafin Valencia sobre el caso del IAIP</t>
  </si>
  <si>
    <t>Pago de uber para Angelica Cárcamo desde Col. San luis hacia APES por reunión sostenida con Beatriz Campos de la PDDH para hablar sobre caso IAIP</t>
  </si>
  <si>
    <t>Pago de uber para Angelica Cárcamo APES hacia ARPAS luego de reunión sostenida con Beatriz Campos de la PDDH para hablar sobre caso IAIP</t>
  </si>
  <si>
    <t>Calleja S.A. de C.V.</t>
  </si>
  <si>
    <t>Compra de dos desayunos por reunión sostenida de presidenta de APES junto con personal de PDDH por tema del IAIP</t>
  </si>
  <si>
    <t>Pago de uber para personal de APES desde oficinas hacia restaurante los Cebollines por conferencia de prensa en relacion al tema de candidatos al IAIP</t>
  </si>
  <si>
    <t xml:space="preserve">Pago de uber para Francisco Hernández desde Restaurante los Cebollines hacia Galerias escalón para ir a dejar entradas referentes a la pelicula LA PARKA con el cineasta Nicaraguense </t>
  </si>
  <si>
    <t xml:space="preserve">Pago de uber para Francisco Hernández desde  Galerias escalón hacia restaurante los cebollines luego de ir a dejar entradas de la pelicula LA PARKA con el cineasta Nicaraguense </t>
  </si>
  <si>
    <t>Pago de uber desde los Cebollines los proceres hacia APES luego de conferencia de prensa, posterior hacia col. Santisima Trinida para dejar a Isabel Gaitan y por ultimo a col. Monserrat para dejar a Francisco Hernandez</t>
  </si>
  <si>
    <t>Pago de uber para Angelica Carcamo desde oficina de APES hacia col San Luis y luego hacia Col. Santisima trinidad para ir a dejar a Isabel Gaitan luego de trabajos realizados en el centro de monitoreo</t>
  </si>
  <si>
    <t>Pago de uber para Isabel Gaitan desde APES hacia el IAIP por cubrir la presentación del nuevo comisionado por el sector periodistico</t>
  </si>
  <si>
    <t>Pago de uber para Isabel Gaitan desde  el IAIP hacia APES luego de cubrir la presentación del nuevo comisionado por el sector periodistico</t>
  </si>
  <si>
    <t>Pago de uber para Isabel Gaitan desde APES hacia el IAIP para cubrir audiencias realizadas en esta institución</t>
  </si>
  <si>
    <t>Pago de uber para Isabel Gaitan desde el IAIP hacia APES luego de cubrir audiencias realizadas en esta institución</t>
  </si>
  <si>
    <t>Compra de pan dulce por reunión sostenida de la Mesa de Proteccion a periodistas en APES</t>
  </si>
  <si>
    <t>Pago de uber para María Teresa desde APES hacia ARPAS para recoger a Angelica Cárcamo y luego dirigrise hacia el edificio Avante en Santa Elena para reunión sostenida en IBI con consultora de Género.</t>
  </si>
  <si>
    <t xml:space="preserve">Pago para Angelica Carcamo y María Teresa desde Santa Elena hacia APES luego de asistir a reunión en IBI con consultora de Género </t>
  </si>
  <si>
    <t>FESPAD</t>
  </si>
  <si>
    <t>Pago a notario por elaboración de un poder para Angelica Cárcamo quien sera la representante de Isabel Gaitan en audiencia del IAIP, luego que se llevara a apelación solicitud de información en CAPRES</t>
  </si>
  <si>
    <t>Pago de uber para Angelica Cárcamo col. Escalon hacia ARPAS luego de asistir a programa de radio Pencho y Aida junto con Serafin Valencia, a quien se fue a dejar a la Zacamil</t>
  </si>
  <si>
    <t>Pago de uber para Angelica Carcamo desde ARPAS hacia APES para ir a recoger a personal e ir a Fespad a firma de poder para represantar en audiencia a Isabel en el IAIP</t>
  </si>
  <si>
    <t>Pago de uber para personal de  APES desde fespad hacia IAIP  para asistir a audiencia de apelación por solicitud de información a capres.</t>
  </si>
  <si>
    <t>Pago de uber para personal de APES desde el IAIP hacia ARPAS para dejar a  Angelica Carcamo y posterior a APES luego de presentar audiencia de apelación por solicitud de información a capres.</t>
  </si>
  <si>
    <t>Calleja, S.A. de C.V .</t>
  </si>
  <si>
    <t xml:space="preserve">Compra de café en grano e instantaneo, lejía, bolsas para basura grandes, papel higienico, aromatizantes para baño </t>
  </si>
  <si>
    <t>Librería y Papeleria San Rey</t>
  </si>
  <si>
    <t>Compra de dos resmas de papel bond tamaño carta, sobres manilas y lapiceros</t>
  </si>
  <si>
    <t>Paneria el Rosario</t>
  </si>
  <si>
    <t>Compra de 15 refrigerios para entregar a periodistas y conferencistas en conferencia de prensa de la Mesa de Proteción a Periodistas en APES</t>
  </si>
  <si>
    <t>Compra de dos paquetes de cubiertos desechables para refrigerios</t>
  </si>
  <si>
    <t>Compra de cinco refrigerios más para entregar a periodistas en conferencia de prensa de la Mesa de Proteción a Periodistas en APES</t>
  </si>
  <si>
    <t>Recibo APES</t>
  </si>
  <si>
    <t>Viático de Francisco Hernández para ruta de cobro y otras diligencias en la semana del 17 al 21 de febrero de 2020</t>
  </si>
  <si>
    <t>Raul Castro Bonilla</t>
  </si>
  <si>
    <t>Pago de uber para Francisco Hernández desde APES hacia Col. Monserrat por quedarse acompañando hasta tarde en la oficina al contador</t>
  </si>
  <si>
    <t>Pago de uber para Isabel Gaitan desde APES hacia Col. Escalón por asistir a taller de fotografia organizado por IBI</t>
  </si>
  <si>
    <t>Pago de uber para Isabel Gaitan desde  Col. Escalón hacia APES, luego de asistir a taller de fotografia organizado por IBI</t>
  </si>
  <si>
    <t>Pago de uber para Angelica Cárcamo desde su casa hacia APES para sostener reunión con personal de APES y ver tema de sus pagos y evaluaciones</t>
  </si>
  <si>
    <t>Pago de uber para Angelica Cárcamo desde APES hacia su casa luego de reunion sostenida con empleados de APES sobre tema de sus pagos y evaluaciones</t>
  </si>
  <si>
    <t>Inversiones Mercomun,S.A.</t>
  </si>
  <si>
    <t>Compra de dos cocteles de frutas por reunión sostenida de directivo de APES, William Gómez junto con Mauricio Orellana, jefe de comunicaciones de la Asamblea L.</t>
  </si>
  <si>
    <t>Viático de Francisco Hernández para ruta de cobro y otras diligencias en la semana del  24  al 28  de febrero de 2020</t>
  </si>
  <si>
    <t xml:space="preserve">Compra de pan dulce para entregar a peridistas en conferencia de prensa APES </t>
  </si>
  <si>
    <t xml:space="preserve">s/n </t>
  </si>
  <si>
    <t>Pago de uber para Angelica Carcamo desde su casa Av. Izalco hacia APES para asistir a conferencia de prensa</t>
  </si>
  <si>
    <t>Pago de uber para Angelica Carcamo APES hacia ARPAS luego de dar conferencia de prensa</t>
  </si>
  <si>
    <t>Compra de papel higienico, bolsas de café, bolsas para basura, papel encerado para el aréa del café.</t>
  </si>
  <si>
    <t>Compra de refrigerios por reunión sostenida de Angelica Cárcamo con consultor de IBI/USAID y luego con PDDH</t>
  </si>
  <si>
    <t>Pago de uber para Angelica Cárcamo desde ARPAS hacia APES por reunión sostenida con consultor de IBI y posterior con PDDH</t>
  </si>
  <si>
    <t>Recibo Uber</t>
  </si>
  <si>
    <t>Pago de Uber para Angelica Cárcamo desde Av. Francisco Gavia hacia su casa en Av. Izalco luego de asistir a entrevista de radio en 105.3</t>
  </si>
  <si>
    <t>Compra de desayuno por reunión sostenida de Junta Directiva en APES</t>
  </si>
  <si>
    <t>Viático extra para Francisco Hernández correspondiente a la semana del 24 al 28 de febrero</t>
  </si>
  <si>
    <t>Pago de uber para Angelica Carcamo por reunión de Junta Directiva, desde Avenida Izalco hacia APES</t>
  </si>
  <si>
    <t>Hasta el 29 de Febrero 2020</t>
  </si>
  <si>
    <t>Servicios Legales</t>
  </si>
  <si>
    <t>Presidencia  APES</t>
  </si>
  <si>
    <t>RESULTADO DE 1 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</si>
</sst>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 &quot;#,##0.00&quot; &quot;[$€-C0A]&quot; &quot;;&quot;-&quot;#,##0.00&quot; &quot;[$€-C0A]&quot; &quot;;&quot; -&quot;00&quot; &quot;[$€-C0A]&quot; &quot;;&quot; &quot;@&quot; 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mbria"/>
      <family val="2"/>
      <scheme val="maj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rgb="FF000000"/>
      <name val="Times New Roman"/>
      <family val="1"/>
    </font>
    <font>
      <b/>
      <sz val="11"/>
      <color theme="1"/>
      <name val="Cambria"/>
      <family val="2"/>
      <scheme val="maj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2" fillId="2" borderId="0" xfId="0" applyFont="1" applyFill="1"/>
    <xf numFmtId="0" fontId="4" fillId="0" borderId="0" xfId="0" applyFont="1"/>
    <xf numFmtId="10" fontId="0" fillId="0" borderId="0" xfId="2" applyNumberFormat="1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Border="1"/>
    <xf numFmtId="43" fontId="2" fillId="0" borderId="1" xfId="4" applyFont="1" applyBorder="1"/>
    <xf numFmtId="0" fontId="2" fillId="2" borderId="1" xfId="0" applyFont="1" applyFill="1" applyBorder="1"/>
    <xf numFmtId="43" fontId="2" fillId="2" borderId="1" xfId="4" applyFont="1" applyFill="1" applyBorder="1"/>
    <xf numFmtId="0" fontId="3" fillId="2" borderId="1" xfId="0" applyFont="1" applyFill="1" applyBorder="1" applyAlignment="1">
      <alignment horizontal="center"/>
    </xf>
    <xf numFmtId="43" fontId="3" fillId="0" borderId="1" xfId="4" applyFont="1" applyBorder="1"/>
    <xf numFmtId="43" fontId="4" fillId="0" borderId="1" xfId="0" applyNumberFormat="1" applyFont="1" applyBorder="1"/>
    <xf numFmtId="0" fontId="4" fillId="3" borderId="1" xfId="0" applyFont="1" applyFill="1" applyBorder="1"/>
    <xf numFmtId="43" fontId="2" fillId="0" borderId="1" xfId="4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/>
    <xf numFmtId="0" fontId="9" fillId="0" borderId="0" xfId="0" applyFont="1"/>
    <xf numFmtId="4" fontId="0" fillId="0" borderId="0" xfId="0" applyNumberFormat="1"/>
    <xf numFmtId="43" fontId="11" fillId="0" borderId="1" xfId="4" applyFont="1" applyBorder="1"/>
    <xf numFmtId="43" fontId="2" fillId="0" borderId="1" xfId="4" applyNumberFormat="1" applyFont="1" applyBorder="1"/>
    <xf numFmtId="43" fontId="2" fillId="2" borderId="1" xfId="4" applyNumberFormat="1" applyFont="1" applyFill="1" applyBorder="1"/>
    <xf numFmtId="43" fontId="2" fillId="0" borderId="1" xfId="0" applyNumberFormat="1" applyFont="1" applyBorder="1"/>
    <xf numFmtId="0" fontId="2" fillId="0" borderId="0" xfId="0" applyFont="1" applyFill="1" applyBorder="1"/>
    <xf numFmtId="4" fontId="2" fillId="0" borderId="0" xfId="0" applyNumberFormat="1" applyFont="1" applyAlignment="1">
      <alignment horizontal="center"/>
    </xf>
    <xf numFmtId="4" fontId="6" fillId="4" borderId="0" xfId="0" applyNumberFormat="1" applyFont="1" applyFill="1" applyAlignment="1">
      <alignment horizontal="center"/>
    </xf>
    <xf numFmtId="43" fontId="0" fillId="0" borderId="0" xfId="0" applyNumberFormat="1"/>
    <xf numFmtId="43" fontId="13" fillId="0" borderId="1" xfId="4" applyFont="1" applyBorder="1"/>
    <xf numFmtId="15" fontId="14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4" fillId="5" borderId="1" xfId="0" applyFont="1" applyFill="1" applyBorder="1" applyAlignment="1">
      <alignment horizontal="left" wrapText="1"/>
    </xf>
    <xf numFmtId="0" fontId="0" fillId="0" borderId="0" xfId="0" applyBorder="1"/>
    <xf numFmtId="0" fontId="17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 applyProtection="1">
      <alignment vertical="center" wrapText="1"/>
    </xf>
    <xf numFmtId="4" fontId="1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19" fillId="0" borderId="6" xfId="0" applyNumberFormat="1" applyFont="1" applyBorder="1" applyAlignment="1">
      <alignment vertical="center"/>
    </xf>
    <xf numFmtId="0" fontId="9" fillId="0" borderId="0" xfId="0" applyFont="1" applyBorder="1"/>
    <xf numFmtId="49" fontId="20" fillId="0" borderId="0" xfId="0" applyNumberFormat="1" applyFont="1" applyBorder="1" applyAlignment="1" applyProtection="1">
      <alignment vertical="center" wrapText="1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 applyProtection="1">
      <alignment horizontal="left" vertical="center" wrapText="1"/>
    </xf>
    <xf numFmtId="49" fontId="21" fillId="0" borderId="0" xfId="0" applyNumberFormat="1" applyFont="1" applyBorder="1" applyAlignment="1" applyProtection="1">
      <alignment vertical="center" wrapText="1"/>
    </xf>
    <xf numFmtId="4" fontId="21" fillId="0" borderId="0" xfId="0" applyNumberFormat="1" applyFont="1" applyBorder="1" applyAlignment="1" applyProtection="1">
      <alignment vertical="center" wrapText="1"/>
    </xf>
    <xf numFmtId="4" fontId="21" fillId="0" borderId="6" xfId="0" applyNumberFormat="1" applyFont="1" applyBorder="1" applyAlignment="1" applyProtection="1">
      <alignment vertical="center" wrapText="1"/>
    </xf>
    <xf numFmtId="49" fontId="8" fillId="0" borderId="0" xfId="0" applyNumberFormat="1" applyFont="1" applyBorder="1" applyAlignment="1" applyProtection="1">
      <alignment vertical="center" wrapText="1"/>
    </xf>
    <xf numFmtId="4" fontId="17" fillId="0" borderId="7" xfId="0" applyNumberFormat="1" applyFont="1" applyBorder="1"/>
    <xf numFmtId="4" fontId="9" fillId="0" borderId="0" xfId="0" applyNumberFormat="1" applyFont="1"/>
    <xf numFmtId="2" fontId="0" fillId="0" borderId="10" xfId="0" applyNumberFormat="1" applyBorder="1"/>
    <xf numFmtId="0" fontId="24" fillId="0" borderId="0" xfId="0" applyFont="1"/>
    <xf numFmtId="0" fontId="23" fillId="0" borderId="8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" fillId="4" borderId="0" xfId="0" applyFont="1" applyFill="1" applyAlignment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10" fillId="0" borderId="0" xfId="0" applyFont="1" applyBorder="1" applyAlignment="1"/>
    <xf numFmtId="0" fontId="17" fillId="0" borderId="0" xfId="0" applyFont="1" applyBorder="1"/>
    <xf numFmtId="0" fontId="9" fillId="0" borderId="17" xfId="0" applyFont="1" applyBorder="1"/>
    <xf numFmtId="0" fontId="22" fillId="0" borderId="18" xfId="0" applyFont="1" applyBorder="1" applyAlignment="1">
      <alignment horizontal="left" wrapText="1"/>
    </xf>
    <xf numFmtId="0" fontId="9" fillId="0" borderId="18" xfId="0" applyFont="1" applyBorder="1"/>
    <xf numFmtId="0" fontId="9" fillId="0" borderId="19" xfId="0" applyFont="1" applyBorder="1"/>
    <xf numFmtId="49" fontId="21" fillId="0" borderId="0" xfId="0" applyNumberFormat="1" applyFont="1" applyBorder="1" applyAlignment="1" applyProtection="1">
      <alignment horizontal="left" vertical="center" wrapText="1"/>
    </xf>
    <xf numFmtId="49" fontId="25" fillId="0" borderId="0" xfId="0" applyNumberFormat="1" applyFont="1" applyBorder="1" applyAlignment="1" applyProtection="1">
      <alignment horizontal="left" vertical="center" wrapText="1"/>
    </xf>
    <xf numFmtId="4" fontId="25" fillId="0" borderId="0" xfId="0" applyNumberFormat="1" applyFont="1" applyBorder="1" applyAlignment="1" applyProtection="1">
      <alignment vertical="center" wrapText="1"/>
    </xf>
    <xf numFmtId="4" fontId="25" fillId="0" borderId="6" xfId="0" applyNumberFormat="1" applyFont="1" applyBorder="1" applyAlignment="1" applyProtection="1">
      <alignment vertical="center" wrapText="1"/>
    </xf>
    <xf numFmtId="49" fontId="25" fillId="0" borderId="0" xfId="0" applyNumberFormat="1" applyFont="1" applyBorder="1" applyAlignment="1" applyProtection="1">
      <alignment vertical="center" wrapText="1"/>
    </xf>
    <xf numFmtId="44" fontId="14" fillId="5" borderId="1" xfId="1" applyFont="1" applyFill="1" applyBorder="1" applyAlignment="1">
      <alignment horizontal="center"/>
    </xf>
    <xf numFmtId="2" fontId="7" fillId="0" borderId="0" xfId="0" applyNumberFormat="1" applyFont="1" applyBorder="1"/>
    <xf numFmtId="2" fontId="7" fillId="0" borderId="21" xfId="0" applyNumberFormat="1" applyFont="1" applyBorder="1"/>
    <xf numFmtId="49" fontId="21" fillId="0" borderId="0" xfId="0" applyNumberFormat="1" applyFont="1" applyBorder="1" applyAlignment="1" applyProtection="1">
      <alignment horizontal="left" vertical="center" wrapText="1"/>
    </xf>
    <xf numFmtId="44" fontId="26" fillId="0" borderId="1" xfId="1" applyFont="1" applyFill="1" applyBorder="1" applyAlignment="1">
      <alignment horizontal="center"/>
    </xf>
    <xf numFmtId="49" fontId="21" fillId="0" borderId="0" xfId="0" applyNumberFormat="1" applyFont="1" applyBorder="1" applyAlignment="1" applyProtection="1">
      <alignment horizontal="left" vertical="center" wrapText="1"/>
    </xf>
    <xf numFmtId="49" fontId="18" fillId="0" borderId="0" xfId="0" applyNumberFormat="1" applyFont="1" applyBorder="1" applyAlignment="1" applyProtection="1">
      <alignment horizontal="left" vertical="center" wrapText="1"/>
    </xf>
    <xf numFmtId="49" fontId="20" fillId="0" borderId="0" xfId="0" applyNumberFormat="1" applyFont="1" applyBorder="1" applyAlignment="1" applyProtection="1">
      <alignment horizontal="left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4" fontId="14" fillId="5" borderId="11" xfId="1" applyFont="1" applyFill="1" applyBorder="1" applyAlignment="1">
      <alignment horizontal="center"/>
    </xf>
    <xf numFmtId="2" fontId="7" fillId="0" borderId="10" xfId="0" applyNumberFormat="1" applyFont="1" applyBorder="1"/>
    <xf numFmtId="0" fontId="0" fillId="0" borderId="10" xfId="0" applyBorder="1"/>
    <xf numFmtId="0" fontId="0" fillId="0" borderId="20" xfId="0" applyBorder="1"/>
    <xf numFmtId="44" fontId="14" fillId="5" borderId="22" xfId="1" applyFont="1" applyFill="1" applyBorder="1" applyAlignment="1">
      <alignment horizontal="center"/>
    </xf>
    <xf numFmtId="44" fontId="7" fillId="0" borderId="23" xfId="0" applyNumberFormat="1" applyFont="1" applyBorder="1"/>
    <xf numFmtId="4" fontId="3" fillId="0" borderId="1" xfId="0" applyNumberFormat="1" applyFont="1" applyBorder="1"/>
    <xf numFmtId="4" fontId="4" fillId="0" borderId="1" xfId="0" applyNumberFormat="1" applyFont="1" applyBorder="1"/>
  </cellXfs>
  <cellStyles count="6">
    <cellStyle name="Millares" xfId="4" builtinId="3"/>
    <cellStyle name="Moneda" xfId="1" builtinId="4"/>
    <cellStyle name="Moneda 2" xfId="3"/>
    <cellStyle name="Moneda 3" xfId="5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2628737540667728"/>
          <c:y val="0.75240003055531302"/>
          <c:w val="0.51701193132986434"/>
          <c:h val="7.6747158752708308E-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'Historico Caja Chica'!$B$2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'Historico Caja Chica'!$A$5:$A$14</c:f>
              <c:strCache>
                <c:ptCount val="10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</c:strCache>
            </c:strRef>
          </c:cat>
          <c:val>
            <c:numRef>
              <c:f>'Historico Caja Chica'!$B$4:$B$13</c:f>
              <c:numCache>
                <c:formatCode>_(* #,##0.00_);_(* \(#,##0.00\);_(* "-"??_);_(@_)</c:formatCode>
                <c:ptCount val="10"/>
                <c:pt idx="0">
                  <c:v>349.22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F8-4F15-83E5-FDE067830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826632"/>
        <c:axId val="338828984"/>
      </c:barChart>
      <c:catAx>
        <c:axId val="33882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38828984"/>
        <c:crosses val="autoZero"/>
        <c:auto val="1"/>
        <c:lblAlgn val="ctr"/>
        <c:lblOffset val="100"/>
        <c:noMultiLvlLbl val="0"/>
      </c:catAx>
      <c:valAx>
        <c:axId val="33882898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388266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MONTO</a:t>
            </a:r>
          </a:p>
        </c:rich>
      </c:tx>
      <c:layout>
        <c:manualLayout>
          <c:xMode val="edge"/>
          <c:yMode val="edge"/>
          <c:x val="0.4761318897637795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239132749251414"/>
          <c:y val="0.132065822774873"/>
          <c:w val="0.87251724520350449"/>
          <c:h val="0.698521530511569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'Historico Caja Chica'!$A$3:$A$14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'Historico Caja Chica'!$B$3:$B$14</c:f>
              <c:numCache>
                <c:formatCode>_(* #,##0.00_);_(* \(#,##0.00\);_(* "-"??_);_(@_)</c:formatCode>
                <c:ptCount val="12"/>
                <c:pt idx="0">
                  <c:v>311.89</c:v>
                </c:pt>
                <c:pt idx="1">
                  <c:v>349.22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826240"/>
        <c:axId val="236250960"/>
      </c:barChart>
      <c:catAx>
        <c:axId val="33882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36250960"/>
        <c:crosses val="autoZero"/>
        <c:auto val="1"/>
        <c:lblAlgn val="ctr"/>
        <c:lblOffset val="100"/>
        <c:noMultiLvlLbl val="0"/>
      </c:catAx>
      <c:valAx>
        <c:axId val="236250960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38826240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'Memb. Socios'!$A$3:$A$14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'Memb. Socios'!$B$3:$B$14</c:f>
              <c:numCache>
                <c:formatCode>#,##0.00</c:formatCode>
                <c:ptCount val="12"/>
                <c:pt idx="0">
                  <c:v>525</c:v>
                </c:pt>
                <c:pt idx="1">
                  <c:v>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B1-47CF-AB12-10CBA9E72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252528"/>
        <c:axId val="236254488"/>
      </c:barChart>
      <c:catAx>
        <c:axId val="23625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36254488"/>
        <c:crosses val="autoZero"/>
        <c:auto val="1"/>
        <c:lblAlgn val="ctr"/>
        <c:lblOffset val="100"/>
        <c:noMultiLvlLbl val="0"/>
      </c:catAx>
      <c:valAx>
        <c:axId val="23625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3625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755431</xdr:colOff>
      <xdr:row>16</xdr:row>
      <xdr:rowOff>98535</xdr:rowOff>
    </xdr:from>
    <xdr:to>
      <xdr:col>12</xdr:col>
      <xdr:colOff>142328</xdr:colOff>
      <xdr:row>17</xdr:row>
      <xdr:rowOff>98533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2189</xdr:colOff>
      <xdr:row>2</xdr:row>
      <xdr:rowOff>32845</xdr:rowOff>
    </xdr:from>
    <xdr:to>
      <xdr:col>9</xdr:col>
      <xdr:colOff>383190</xdr:colOff>
      <xdr:row>16</xdr:row>
      <xdr:rowOff>21897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0</xdr:row>
      <xdr:rowOff>95250</xdr:rowOff>
    </xdr:from>
    <xdr:to>
      <xdr:col>10</xdr:col>
      <xdr:colOff>219075</xdr:colOff>
      <xdr:row>16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25" workbookViewId="0">
      <selection activeCell="B15" sqref="B15"/>
    </sheetView>
  </sheetViews>
  <sheetFormatPr baseColWidth="10" defaultRowHeight="12" x14ac:dyDescent="0.2"/>
  <cols>
    <col min="1" max="1" width="2.7109375" style="19" customWidth="1"/>
    <col min="2" max="2" width="24" style="19" customWidth="1"/>
    <col min="3" max="3" width="25.28515625" style="19" customWidth="1"/>
    <col min="4" max="4" width="2" style="19" customWidth="1"/>
    <col min="5" max="5" width="9.140625" style="19" customWidth="1"/>
    <col min="6" max="6" width="2" style="19" customWidth="1"/>
    <col min="7" max="7" width="11.42578125" style="19"/>
    <col min="8" max="8" width="2.28515625" style="19" customWidth="1"/>
    <col min="9" max="9" width="11.42578125" style="19"/>
    <col min="10" max="10" width="7.28515625" style="19" customWidth="1"/>
    <col min="11" max="16384" width="11.42578125" style="19"/>
  </cols>
  <sheetData>
    <row r="1" spans="1:10" x14ac:dyDescent="0.2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6.5" x14ac:dyDescent="0.25">
      <c r="A2" s="62"/>
      <c r="B2" s="83" t="s">
        <v>20</v>
      </c>
      <c r="C2" s="83"/>
      <c r="D2" s="83"/>
      <c r="E2" s="83"/>
      <c r="F2" s="83"/>
      <c r="G2" s="83"/>
      <c r="H2" s="83"/>
      <c r="I2" s="83"/>
      <c r="J2" s="63"/>
    </row>
    <row r="3" spans="1:10" ht="15" x14ac:dyDescent="0.25">
      <c r="A3" s="62"/>
      <c r="B3" s="84" t="s">
        <v>89</v>
      </c>
      <c r="C3" s="84"/>
      <c r="D3" s="84"/>
      <c r="E3" s="84"/>
      <c r="F3" s="84"/>
      <c r="G3" s="84"/>
      <c r="H3" s="84"/>
      <c r="I3" s="84"/>
      <c r="J3" s="63"/>
    </row>
    <row r="4" spans="1:10" ht="9" customHeight="1" x14ac:dyDescent="0.25">
      <c r="A4" s="62"/>
      <c r="B4" s="64"/>
      <c r="C4" s="64"/>
      <c r="D4" s="64"/>
      <c r="E4" s="64"/>
      <c r="F4" s="64"/>
      <c r="G4" s="42"/>
      <c r="H4" s="42"/>
      <c r="I4" s="42"/>
      <c r="J4" s="63"/>
    </row>
    <row r="5" spans="1:10" ht="15.75" x14ac:dyDescent="0.2">
      <c r="A5" s="62"/>
      <c r="B5" s="36" t="s">
        <v>63</v>
      </c>
      <c r="C5" s="36"/>
      <c r="D5" s="36"/>
      <c r="E5" s="36"/>
      <c r="F5" s="36"/>
      <c r="G5" s="36"/>
      <c r="H5" s="36" t="s">
        <v>64</v>
      </c>
      <c r="I5" s="37">
        <f>SUM(G6:G8)</f>
        <v>4319</v>
      </c>
      <c r="J5" s="63"/>
    </row>
    <row r="6" spans="1:10" ht="16.5" customHeight="1" x14ac:dyDescent="0.2">
      <c r="A6" s="62"/>
      <c r="B6" s="81" t="s">
        <v>40</v>
      </c>
      <c r="C6" s="81"/>
      <c r="D6" s="38"/>
      <c r="E6" s="38"/>
      <c r="F6" s="38" t="s">
        <v>64</v>
      </c>
      <c r="G6" s="39">
        <v>319</v>
      </c>
      <c r="H6" s="39"/>
      <c r="I6" s="40"/>
      <c r="J6" s="63"/>
    </row>
    <row r="7" spans="1:10" ht="16.5" customHeight="1" x14ac:dyDescent="0.2">
      <c r="A7" s="62"/>
      <c r="B7" s="81" t="s">
        <v>41</v>
      </c>
      <c r="C7" s="81"/>
      <c r="D7" s="38"/>
      <c r="E7" s="38"/>
      <c r="F7" s="38"/>
      <c r="G7" s="39">
        <v>4000</v>
      </c>
      <c r="H7" s="39"/>
      <c r="I7" s="40"/>
      <c r="J7" s="63"/>
    </row>
    <row r="8" spans="1:10" ht="16.5" customHeight="1" x14ac:dyDescent="0.2">
      <c r="A8" s="62"/>
      <c r="B8" s="81" t="s">
        <v>42</v>
      </c>
      <c r="C8" s="81"/>
      <c r="D8" s="38"/>
      <c r="E8" s="38"/>
      <c r="F8" s="38"/>
      <c r="G8" s="41">
        <v>0</v>
      </c>
      <c r="H8" s="39"/>
      <c r="I8" s="40"/>
      <c r="J8" s="63"/>
    </row>
    <row r="9" spans="1:10" ht="9" customHeight="1" x14ac:dyDescent="0.25">
      <c r="A9" s="62"/>
      <c r="B9" s="64"/>
      <c r="C9" s="64"/>
      <c r="D9" s="64"/>
      <c r="E9" s="64"/>
      <c r="F9" s="64"/>
      <c r="G9" s="42"/>
      <c r="H9" s="42"/>
      <c r="I9" s="42"/>
      <c r="J9" s="63"/>
    </row>
    <row r="10" spans="1:10" ht="16.5" customHeight="1" x14ac:dyDescent="0.2">
      <c r="A10" s="62" t="s">
        <v>65</v>
      </c>
      <c r="B10" s="43" t="s">
        <v>66</v>
      </c>
      <c r="C10" s="43"/>
      <c r="D10" s="43"/>
      <c r="E10" s="43"/>
      <c r="F10" s="43"/>
      <c r="G10" s="44"/>
      <c r="H10" s="44"/>
      <c r="I10" s="45"/>
      <c r="J10" s="63"/>
    </row>
    <row r="11" spans="1:10" ht="16.5" customHeight="1" x14ac:dyDescent="0.2">
      <c r="A11" s="62"/>
      <c r="B11" s="82" t="s">
        <v>21</v>
      </c>
      <c r="C11" s="82"/>
      <c r="D11" s="43"/>
      <c r="E11" s="43"/>
      <c r="F11" s="43"/>
      <c r="G11" s="44"/>
      <c r="H11" s="36" t="s">
        <v>64</v>
      </c>
      <c r="I11" s="37">
        <f>SUM(G12:G40)</f>
        <v>3022.3872566371688</v>
      </c>
      <c r="J11" s="63"/>
    </row>
    <row r="12" spans="1:10" ht="14.25" customHeight="1" x14ac:dyDescent="0.2">
      <c r="A12" s="62"/>
      <c r="B12" s="81" t="s">
        <v>22</v>
      </c>
      <c r="C12" s="81"/>
      <c r="D12" s="38"/>
      <c r="E12" s="38"/>
      <c r="F12" s="38" t="s">
        <v>64</v>
      </c>
      <c r="G12" s="39">
        <f>SUM(E13:E15)</f>
        <v>1270</v>
      </c>
      <c r="H12" s="46"/>
      <c r="I12" s="40"/>
      <c r="J12" s="63"/>
    </row>
    <row r="13" spans="1:10" ht="12.75" x14ac:dyDescent="0.2">
      <c r="A13" s="62"/>
      <c r="B13" s="71" t="s">
        <v>69</v>
      </c>
      <c r="C13" s="47"/>
      <c r="D13" s="48" t="s">
        <v>64</v>
      </c>
      <c r="E13" s="72">
        <v>520</v>
      </c>
      <c r="F13" s="38"/>
      <c r="G13" s="46"/>
      <c r="H13" s="46"/>
      <c r="I13" s="40"/>
      <c r="J13" s="63"/>
    </row>
    <row r="14" spans="1:10" ht="12.75" x14ac:dyDescent="0.2">
      <c r="A14" s="62"/>
      <c r="B14" s="71" t="s">
        <v>70</v>
      </c>
      <c r="C14" s="47"/>
      <c r="D14" s="48"/>
      <c r="E14" s="72">
        <v>350</v>
      </c>
      <c r="F14" s="38"/>
      <c r="G14" s="46"/>
      <c r="H14" s="46"/>
      <c r="I14" s="40"/>
      <c r="J14" s="63"/>
    </row>
    <row r="15" spans="1:10" ht="12.75" x14ac:dyDescent="0.2">
      <c r="A15" s="62"/>
      <c r="B15" s="71" t="s">
        <v>71</v>
      </c>
      <c r="C15" s="70"/>
      <c r="D15" s="48"/>
      <c r="E15" s="73">
        <v>400</v>
      </c>
      <c r="F15" s="38"/>
      <c r="G15" s="46"/>
      <c r="H15" s="46"/>
      <c r="I15" s="40"/>
      <c r="J15" s="63"/>
    </row>
    <row r="16" spans="1:10" ht="14.25" customHeight="1" x14ac:dyDescent="0.2">
      <c r="A16" s="62"/>
      <c r="B16" s="81" t="s">
        <v>23</v>
      </c>
      <c r="C16" s="81"/>
      <c r="D16" s="38"/>
      <c r="E16" s="74"/>
      <c r="F16" s="38"/>
      <c r="G16" s="39">
        <v>15.88</v>
      </c>
      <c r="H16" s="46"/>
      <c r="I16" s="40"/>
      <c r="J16" s="63"/>
    </row>
    <row r="17" spans="1:10" ht="14.25" customHeight="1" x14ac:dyDescent="0.2">
      <c r="A17" s="62"/>
      <c r="B17" s="81" t="s">
        <v>24</v>
      </c>
      <c r="C17" s="81"/>
      <c r="D17" s="38"/>
      <c r="E17" s="74"/>
      <c r="F17" s="38"/>
      <c r="G17" s="39">
        <v>52.92</v>
      </c>
      <c r="H17" s="46"/>
      <c r="I17" s="40"/>
      <c r="J17" s="63"/>
    </row>
    <row r="18" spans="1:10" ht="14.25" customHeight="1" x14ac:dyDescent="0.2">
      <c r="A18" s="62"/>
      <c r="B18" s="81" t="s">
        <v>25</v>
      </c>
      <c r="C18" s="81"/>
      <c r="D18" s="38"/>
      <c r="E18" s="74"/>
      <c r="F18" s="38"/>
      <c r="G18" s="39">
        <v>105.83</v>
      </c>
      <c r="H18" s="46"/>
      <c r="I18" s="40"/>
      <c r="J18" s="63"/>
    </row>
    <row r="19" spans="1:10" ht="14.25" customHeight="1" x14ac:dyDescent="0.2">
      <c r="A19" s="62"/>
      <c r="B19" s="81" t="s">
        <v>26</v>
      </c>
      <c r="C19" s="81"/>
      <c r="D19" s="38"/>
      <c r="E19" s="74"/>
      <c r="F19" s="38"/>
      <c r="G19" s="39">
        <v>95.25</v>
      </c>
      <c r="H19" s="46"/>
      <c r="I19" s="40"/>
      <c r="J19" s="63"/>
    </row>
    <row r="20" spans="1:10" ht="14.25" customHeight="1" x14ac:dyDescent="0.2">
      <c r="A20" s="62"/>
      <c r="B20" s="81" t="s">
        <v>27</v>
      </c>
      <c r="C20" s="81"/>
      <c r="D20" s="38"/>
      <c r="E20" s="74"/>
      <c r="F20" s="38"/>
      <c r="G20" s="39">
        <v>98.43</v>
      </c>
      <c r="H20" s="46"/>
      <c r="I20" s="40"/>
      <c r="J20" s="63"/>
    </row>
    <row r="21" spans="1:10" ht="14.25" customHeight="1" x14ac:dyDescent="0.2">
      <c r="A21" s="62"/>
      <c r="B21" s="81" t="s">
        <v>28</v>
      </c>
      <c r="C21" s="81"/>
      <c r="D21" s="38"/>
      <c r="E21" s="74"/>
      <c r="F21" s="38"/>
      <c r="G21" s="39">
        <f>SUM(E22:E23)</f>
        <v>145</v>
      </c>
      <c r="H21" s="46"/>
      <c r="I21" s="40"/>
      <c r="J21" s="63"/>
    </row>
    <row r="22" spans="1:10" ht="12.75" x14ac:dyDescent="0.2">
      <c r="A22" s="62"/>
      <c r="B22" s="85" t="s">
        <v>72</v>
      </c>
      <c r="C22" s="85"/>
      <c r="D22" s="48"/>
      <c r="E22" s="72">
        <v>125</v>
      </c>
      <c r="F22" s="38"/>
      <c r="G22" s="46"/>
      <c r="H22" s="46"/>
      <c r="I22" s="40"/>
      <c r="J22" s="63"/>
    </row>
    <row r="23" spans="1:10" ht="12.75" x14ac:dyDescent="0.2">
      <c r="A23" s="62"/>
      <c r="B23" s="85" t="s">
        <v>163</v>
      </c>
      <c r="C23" s="85"/>
      <c r="D23" s="48"/>
      <c r="E23" s="73">
        <v>20</v>
      </c>
      <c r="F23" s="38"/>
      <c r="G23" s="46"/>
      <c r="H23" s="46"/>
      <c r="I23" s="40"/>
      <c r="J23" s="63"/>
    </row>
    <row r="24" spans="1:10" ht="14.25" customHeight="1" x14ac:dyDescent="0.2">
      <c r="A24" s="62"/>
      <c r="B24" s="81" t="s">
        <v>29</v>
      </c>
      <c r="C24" s="81"/>
      <c r="D24" s="38"/>
      <c r="E24" s="74"/>
      <c r="F24" s="38"/>
      <c r="G24" s="39">
        <f>SUM(E25:E27)</f>
        <v>248.12</v>
      </c>
      <c r="H24" s="46"/>
      <c r="I24" s="40"/>
      <c r="J24" s="63"/>
    </row>
    <row r="25" spans="1:10" ht="12.75" x14ac:dyDescent="0.2">
      <c r="A25" s="62"/>
      <c r="B25" s="71" t="s">
        <v>69</v>
      </c>
      <c r="C25" s="47"/>
      <c r="D25" s="48"/>
      <c r="E25" s="72">
        <v>30</v>
      </c>
      <c r="F25" s="38"/>
      <c r="G25" s="46"/>
      <c r="H25" s="46"/>
      <c r="I25" s="40"/>
      <c r="J25" s="63"/>
    </row>
    <row r="26" spans="1:10" ht="12.75" x14ac:dyDescent="0.2">
      <c r="A26" s="62"/>
      <c r="B26" s="71" t="s">
        <v>70</v>
      </c>
      <c r="C26" s="80"/>
      <c r="D26" s="48"/>
      <c r="E26" s="72">
        <v>18.12</v>
      </c>
      <c r="F26" s="38"/>
      <c r="G26" s="46"/>
      <c r="H26" s="46"/>
      <c r="I26" s="40"/>
      <c r="J26" s="63"/>
    </row>
    <row r="27" spans="1:10" ht="12.75" x14ac:dyDescent="0.2">
      <c r="A27" s="62"/>
      <c r="B27" s="71" t="s">
        <v>164</v>
      </c>
      <c r="C27" s="78"/>
      <c r="D27" s="48"/>
      <c r="E27" s="73">
        <v>200</v>
      </c>
      <c r="F27" s="38"/>
      <c r="G27" s="46"/>
      <c r="H27" s="46"/>
      <c r="I27" s="40"/>
      <c r="J27" s="63"/>
    </row>
    <row r="28" spans="1:10" ht="14.25" customHeight="1" x14ac:dyDescent="0.2">
      <c r="A28" s="62"/>
      <c r="B28" s="81" t="s">
        <v>30</v>
      </c>
      <c r="C28" s="81"/>
      <c r="D28" s="38"/>
      <c r="E28" s="38"/>
      <c r="F28" s="38"/>
      <c r="G28" s="39">
        <v>25.15</v>
      </c>
      <c r="H28" s="46"/>
      <c r="I28" s="40"/>
      <c r="J28" s="63"/>
    </row>
    <row r="29" spans="1:10" ht="14.25" customHeight="1" x14ac:dyDescent="0.2">
      <c r="A29" s="62"/>
      <c r="B29" s="81" t="s">
        <v>31</v>
      </c>
      <c r="C29" s="81"/>
      <c r="D29" s="38"/>
      <c r="E29" s="38"/>
      <c r="F29" s="38"/>
      <c r="G29" s="39">
        <f>16.8/1.13</f>
        <v>14.867256637168143</v>
      </c>
      <c r="H29" s="46"/>
      <c r="I29" s="40"/>
      <c r="J29" s="63"/>
    </row>
    <row r="30" spans="1:10" ht="14.25" customHeight="1" x14ac:dyDescent="0.2">
      <c r="A30" s="62"/>
      <c r="B30" s="81" t="s">
        <v>32</v>
      </c>
      <c r="C30" s="81"/>
      <c r="D30" s="38"/>
      <c r="E30" s="38"/>
      <c r="F30" s="38"/>
      <c r="G30" s="39">
        <v>80.34</v>
      </c>
      <c r="H30" s="46"/>
      <c r="I30" s="40"/>
      <c r="J30" s="63"/>
    </row>
    <row r="31" spans="1:10" ht="14.25" customHeight="1" x14ac:dyDescent="0.2">
      <c r="A31" s="62"/>
      <c r="B31" s="81" t="s">
        <v>33</v>
      </c>
      <c r="C31" s="81"/>
      <c r="D31" s="38"/>
      <c r="E31" s="38"/>
      <c r="F31" s="38"/>
      <c r="G31" s="39">
        <v>49.55</v>
      </c>
      <c r="H31" s="46"/>
      <c r="I31" s="40"/>
      <c r="J31" s="63"/>
    </row>
    <row r="32" spans="1:10" ht="14.25" customHeight="1" x14ac:dyDescent="0.2">
      <c r="A32" s="62"/>
      <c r="B32" s="81" t="s">
        <v>34</v>
      </c>
      <c r="C32" s="81"/>
      <c r="D32" s="38"/>
      <c r="E32" s="38"/>
      <c r="F32" s="38"/>
      <c r="G32" s="39">
        <v>309.73</v>
      </c>
      <c r="H32" s="46"/>
      <c r="I32" s="40"/>
      <c r="J32" s="63"/>
    </row>
    <row r="33" spans="1:12" ht="14.25" customHeight="1" x14ac:dyDescent="0.2">
      <c r="A33" s="62"/>
      <c r="B33" s="81" t="s">
        <v>35</v>
      </c>
      <c r="C33" s="81"/>
      <c r="D33" s="38"/>
      <c r="E33" s="38"/>
      <c r="F33" s="38"/>
      <c r="G33" s="39">
        <v>53</v>
      </c>
      <c r="H33" s="46"/>
      <c r="I33" s="40"/>
      <c r="J33" s="63"/>
    </row>
    <row r="34" spans="1:12" ht="14.25" customHeight="1" x14ac:dyDescent="0.2">
      <c r="A34" s="62"/>
      <c r="B34" s="81" t="s">
        <v>36</v>
      </c>
      <c r="C34" s="81"/>
      <c r="D34" s="38"/>
      <c r="E34" s="38"/>
      <c r="F34" s="38"/>
      <c r="G34" s="39">
        <f>SUM(E35:E36)</f>
        <v>149.29</v>
      </c>
      <c r="H34" s="46"/>
      <c r="I34" s="40"/>
      <c r="J34" s="63"/>
      <c r="K34" s="53"/>
      <c r="L34" s="53"/>
    </row>
    <row r="35" spans="1:12" ht="12" customHeight="1" x14ac:dyDescent="0.2">
      <c r="A35" s="62"/>
      <c r="B35" s="85" t="s">
        <v>67</v>
      </c>
      <c r="C35" s="85"/>
      <c r="D35" s="48"/>
      <c r="E35" s="49">
        <v>86.99</v>
      </c>
      <c r="F35" s="38"/>
      <c r="G35" s="46"/>
      <c r="H35" s="46"/>
      <c r="I35" s="46"/>
      <c r="J35" s="63"/>
      <c r="K35" s="53"/>
      <c r="L35" s="53"/>
    </row>
    <row r="36" spans="1:12" ht="12.75" customHeight="1" x14ac:dyDescent="0.2">
      <c r="A36" s="62"/>
      <c r="B36" s="85" t="s">
        <v>68</v>
      </c>
      <c r="C36" s="85"/>
      <c r="D36" s="48"/>
      <c r="E36" s="50">
        <f>149.29-86.99</f>
        <v>62.3</v>
      </c>
      <c r="F36" s="38"/>
      <c r="G36" s="46"/>
      <c r="H36" s="46"/>
      <c r="I36" s="40"/>
      <c r="J36" s="63"/>
      <c r="K36" s="53"/>
    </row>
    <row r="37" spans="1:12" ht="12.75" customHeight="1" x14ac:dyDescent="0.2">
      <c r="A37" s="62"/>
      <c r="B37" s="81" t="s">
        <v>76</v>
      </c>
      <c r="C37" s="81"/>
      <c r="D37" s="38"/>
      <c r="E37" s="38"/>
      <c r="F37" s="38"/>
      <c r="G37" s="39">
        <v>29.43</v>
      </c>
      <c r="H37" s="46"/>
      <c r="I37" s="40"/>
      <c r="J37" s="63"/>
    </row>
    <row r="38" spans="1:12" ht="14.25" customHeight="1" x14ac:dyDescent="0.2">
      <c r="A38" s="62"/>
      <c r="B38" s="81" t="s">
        <v>37</v>
      </c>
      <c r="C38" s="81"/>
      <c r="D38" s="38"/>
      <c r="E38" s="38"/>
      <c r="F38" s="38"/>
      <c r="G38" s="39">
        <v>233.61</v>
      </c>
      <c r="H38" s="46"/>
      <c r="I38" s="40"/>
      <c r="J38" s="63"/>
    </row>
    <row r="39" spans="1:12" ht="14.25" customHeight="1" x14ac:dyDescent="0.2">
      <c r="A39" s="62"/>
      <c r="B39" s="81" t="s">
        <v>38</v>
      </c>
      <c r="C39" s="81"/>
      <c r="D39" s="38"/>
      <c r="E39" s="38"/>
      <c r="F39" s="38"/>
      <c r="G39" s="39">
        <v>22.52</v>
      </c>
      <c r="H39" s="46"/>
      <c r="I39" s="40"/>
      <c r="J39" s="63"/>
    </row>
    <row r="40" spans="1:12" ht="14.25" customHeight="1" x14ac:dyDescent="0.2">
      <c r="A40" s="62"/>
      <c r="B40" s="81" t="s">
        <v>39</v>
      </c>
      <c r="C40" s="81"/>
      <c r="D40" s="38"/>
      <c r="E40" s="38"/>
      <c r="F40" s="38"/>
      <c r="G40" s="41">
        <v>23.47</v>
      </c>
      <c r="H40" s="46"/>
      <c r="I40" s="40"/>
      <c r="J40" s="63"/>
    </row>
    <row r="41" spans="1:12" ht="16.5" customHeight="1" x14ac:dyDescent="0.2">
      <c r="A41" s="62"/>
      <c r="B41" s="51"/>
      <c r="C41" s="51"/>
      <c r="D41" s="51"/>
      <c r="E41" s="51"/>
      <c r="F41" s="51"/>
      <c r="G41" s="46"/>
      <c r="H41" s="46"/>
      <c r="I41" s="40"/>
      <c r="J41" s="63"/>
    </row>
    <row r="42" spans="1:12" ht="18.75" customHeight="1" thickBot="1" x14ac:dyDescent="0.3">
      <c r="A42" s="62"/>
      <c r="B42" s="65" t="s">
        <v>165</v>
      </c>
      <c r="C42" s="65"/>
      <c r="D42" s="65"/>
      <c r="E42" s="65"/>
      <c r="F42" s="65"/>
      <c r="G42" s="65"/>
      <c r="H42" s="36" t="s">
        <v>64</v>
      </c>
      <c r="I42" s="52">
        <f>I5-I11</f>
        <v>1296.6127433628312</v>
      </c>
      <c r="J42" s="63"/>
    </row>
    <row r="43" spans="1:12" ht="21.75" customHeight="1" thickTop="1" thickBot="1" x14ac:dyDescent="0.25">
      <c r="A43" s="66"/>
      <c r="B43" s="67"/>
      <c r="C43" s="67"/>
      <c r="D43" s="67"/>
      <c r="E43" s="67"/>
      <c r="F43" s="67"/>
      <c r="G43" s="68"/>
      <c r="H43" s="68"/>
      <c r="I43" s="68"/>
      <c r="J43" s="69"/>
    </row>
    <row r="46" spans="1:12" x14ac:dyDescent="0.2">
      <c r="I46" s="53"/>
    </row>
  </sheetData>
  <mergeCells count="29">
    <mergeCell ref="B40:C40"/>
    <mergeCell ref="B38:C38"/>
    <mergeCell ref="B39:C39"/>
    <mergeCell ref="B34:C34"/>
    <mergeCell ref="B35:C35"/>
    <mergeCell ref="B36:C36"/>
    <mergeCell ref="B33:C33"/>
    <mergeCell ref="B37:C37"/>
    <mergeCell ref="B29:C29"/>
    <mergeCell ref="B30:C30"/>
    <mergeCell ref="B31:C31"/>
    <mergeCell ref="B32:C32"/>
    <mergeCell ref="B20:C20"/>
    <mergeCell ref="B21:C21"/>
    <mergeCell ref="B22:C22"/>
    <mergeCell ref="B24:C24"/>
    <mergeCell ref="B28:C28"/>
    <mergeCell ref="B23:C23"/>
    <mergeCell ref="B2:I2"/>
    <mergeCell ref="B3:I3"/>
    <mergeCell ref="B6:C6"/>
    <mergeCell ref="B7:C7"/>
    <mergeCell ref="B8:C8"/>
    <mergeCell ref="B19:C19"/>
    <mergeCell ref="B11:C11"/>
    <mergeCell ref="B12:C12"/>
    <mergeCell ref="B16:C16"/>
    <mergeCell ref="B17:C17"/>
    <mergeCell ref="B18:C18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C10" sqref="C10"/>
    </sheetView>
  </sheetViews>
  <sheetFormatPr baseColWidth="10" defaultRowHeight="15" x14ac:dyDescent="0.25"/>
  <cols>
    <col min="1" max="1" width="15.140625" customWidth="1"/>
    <col min="2" max="2" width="18.28515625" customWidth="1"/>
    <col min="3" max="3" width="16.7109375" customWidth="1"/>
    <col min="4" max="4" width="18.5703125" customWidth="1"/>
  </cols>
  <sheetData>
    <row r="2" spans="1:5" ht="18.75" x14ac:dyDescent="0.3">
      <c r="A2" s="86" t="s">
        <v>88</v>
      </c>
      <c r="B2" s="87"/>
      <c r="C2" s="87"/>
      <c r="D2" s="87"/>
    </row>
    <row r="3" spans="1:5" ht="15" customHeight="1" x14ac:dyDescent="0.25">
      <c r="A3" s="88" t="s">
        <v>5</v>
      </c>
      <c r="B3" s="88" t="s">
        <v>13</v>
      </c>
      <c r="C3" s="88" t="s">
        <v>14</v>
      </c>
      <c r="D3" s="90" t="s">
        <v>15</v>
      </c>
    </row>
    <row r="4" spans="1:5" ht="15" customHeight="1" x14ac:dyDescent="0.25">
      <c r="A4" s="89"/>
      <c r="B4" s="89"/>
      <c r="C4" s="89"/>
      <c r="D4" s="91"/>
    </row>
    <row r="5" spans="1:5" ht="18.75" x14ac:dyDescent="0.3">
      <c r="A5" s="8"/>
      <c r="B5" s="8"/>
      <c r="C5" s="8"/>
      <c r="D5" s="3"/>
    </row>
    <row r="6" spans="1:5" ht="18.75" x14ac:dyDescent="0.3">
      <c r="A6" s="8" t="s">
        <v>6</v>
      </c>
      <c r="B6" s="9">
        <v>4525</v>
      </c>
      <c r="C6" s="22">
        <v>3559.21</v>
      </c>
      <c r="D6" s="9">
        <f>B6-C6</f>
        <v>965.79</v>
      </c>
      <c r="E6" s="28"/>
    </row>
    <row r="7" spans="1:5" ht="18.75" x14ac:dyDescent="0.3">
      <c r="A7" s="8" t="s">
        <v>7</v>
      </c>
      <c r="B7" s="9">
        <v>4319</v>
      </c>
      <c r="C7" s="22">
        <v>3022.39</v>
      </c>
      <c r="D7" s="9">
        <f>B7-C7</f>
        <v>1296.6100000000001</v>
      </c>
      <c r="E7" s="28"/>
    </row>
    <row r="8" spans="1:5" ht="18.75" x14ac:dyDescent="0.3">
      <c r="A8" s="8" t="s">
        <v>17</v>
      </c>
      <c r="B8" s="9"/>
      <c r="C8" s="22"/>
      <c r="D8" s="16"/>
      <c r="E8" s="28"/>
    </row>
    <row r="9" spans="1:5" ht="18.75" x14ac:dyDescent="0.3">
      <c r="A9" s="8" t="s">
        <v>19</v>
      </c>
      <c r="B9" s="9"/>
      <c r="C9" s="22"/>
      <c r="D9" s="9"/>
      <c r="E9" s="28"/>
    </row>
    <row r="10" spans="1:5" s="18" customFormat="1" ht="18.75" x14ac:dyDescent="0.3">
      <c r="A10" s="8" t="s">
        <v>48</v>
      </c>
      <c r="B10" s="9"/>
      <c r="C10" s="22"/>
      <c r="D10" s="9"/>
      <c r="E10" s="28"/>
    </row>
    <row r="11" spans="1:5" s="18" customFormat="1" ht="18.75" x14ac:dyDescent="0.3">
      <c r="A11" s="8" t="s">
        <v>52</v>
      </c>
      <c r="B11" s="9"/>
      <c r="C11" s="24"/>
      <c r="D11" s="21"/>
      <c r="E11" s="28"/>
    </row>
    <row r="12" spans="1:5" s="18" customFormat="1" ht="18.75" x14ac:dyDescent="0.3">
      <c r="A12" s="8" t="s">
        <v>56</v>
      </c>
      <c r="B12" s="9"/>
      <c r="C12" s="24"/>
      <c r="D12" s="21"/>
      <c r="E12" s="28"/>
    </row>
    <row r="13" spans="1:5" s="18" customFormat="1" ht="18.75" x14ac:dyDescent="0.3">
      <c r="A13" s="8" t="s">
        <v>57</v>
      </c>
      <c r="B13" s="9"/>
      <c r="C13" s="24"/>
      <c r="D13" s="29"/>
      <c r="E13" s="28"/>
    </row>
    <row r="14" spans="1:5" s="18" customFormat="1" ht="18.75" x14ac:dyDescent="0.3">
      <c r="A14" s="8" t="s">
        <v>61</v>
      </c>
      <c r="B14" s="9"/>
      <c r="C14" s="24"/>
      <c r="D14" s="29"/>
      <c r="E14" s="28"/>
    </row>
    <row r="15" spans="1:5" s="18" customFormat="1" ht="18.75" x14ac:dyDescent="0.3">
      <c r="A15" s="8" t="s">
        <v>73</v>
      </c>
      <c r="B15" s="9"/>
      <c r="C15" s="24"/>
      <c r="D15" s="29"/>
      <c r="E15" s="28"/>
    </row>
    <row r="16" spans="1:5" s="18" customFormat="1" ht="18.75" x14ac:dyDescent="0.3">
      <c r="A16" s="8" t="s">
        <v>77</v>
      </c>
      <c r="B16" s="9"/>
      <c r="C16" s="24"/>
      <c r="D16" s="29"/>
      <c r="E16" s="28"/>
    </row>
    <row r="17" spans="1:5" s="18" customFormat="1" ht="18.75" x14ac:dyDescent="0.3">
      <c r="A17" s="8" t="s">
        <v>79</v>
      </c>
      <c r="B17" s="9"/>
      <c r="C17" s="24"/>
      <c r="D17" s="21"/>
      <c r="E17" s="28"/>
    </row>
    <row r="18" spans="1:5" ht="18.75" x14ac:dyDescent="0.3">
      <c r="A18" s="10" t="s">
        <v>1</v>
      </c>
      <c r="B18" s="11">
        <f>SUM(B6:B17)</f>
        <v>8844</v>
      </c>
      <c r="C18" s="23">
        <f>SUM(C6:C17)</f>
        <v>6581.6</v>
      </c>
      <c r="D18" s="11">
        <f>SUM(D6:D17)</f>
        <v>2262.4</v>
      </c>
      <c r="E18" s="28"/>
    </row>
    <row r="20" spans="1:5" ht="18.75" x14ac:dyDescent="0.3">
      <c r="A20" s="25"/>
      <c r="C20" s="28"/>
      <c r="D20" s="28"/>
    </row>
  </sheetData>
  <mergeCells count="5">
    <mergeCell ref="A2:D2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B1" workbookViewId="0">
      <selection activeCell="A4" sqref="A4:E5"/>
    </sheetView>
  </sheetViews>
  <sheetFormatPr baseColWidth="10" defaultRowHeight="15" x14ac:dyDescent="0.25"/>
  <cols>
    <col min="1" max="1" width="10.5703125" customWidth="1"/>
    <col min="2" max="2" width="8.140625" customWidth="1"/>
    <col min="3" max="3" width="25.42578125" customWidth="1"/>
    <col min="4" max="4" width="46.5703125" customWidth="1"/>
    <col min="5" max="5" width="11.140625" customWidth="1"/>
    <col min="6" max="6" width="2.5703125" customWidth="1"/>
    <col min="7" max="7" width="16.7109375" customWidth="1"/>
    <col min="8" max="8" width="13.140625" style="18" customWidth="1"/>
  </cols>
  <sheetData>
    <row r="1" spans="1:9" ht="17.25" x14ac:dyDescent="0.3">
      <c r="A1" s="92"/>
      <c r="B1" s="92"/>
      <c r="C1" s="92"/>
      <c r="D1" s="92"/>
      <c r="E1" s="92"/>
    </row>
    <row r="2" spans="1:9" x14ac:dyDescent="0.25">
      <c r="A2" s="93" t="s">
        <v>43</v>
      </c>
      <c r="B2" s="93"/>
      <c r="C2" s="93"/>
      <c r="D2" s="93"/>
      <c r="E2" s="93"/>
    </row>
    <row r="3" spans="1:9" ht="24.75" customHeight="1" x14ac:dyDescent="0.25">
      <c r="A3" s="18"/>
      <c r="B3" s="18"/>
      <c r="C3" s="18"/>
      <c r="D3" s="18"/>
      <c r="E3" s="18"/>
    </row>
    <row r="4" spans="1:9" s="18" customFormat="1" ht="11.25" customHeight="1" x14ac:dyDescent="0.25">
      <c r="A4" s="94" t="s">
        <v>90</v>
      </c>
      <c r="B4" s="94"/>
      <c r="C4" s="94"/>
      <c r="D4" s="94"/>
      <c r="E4" s="94"/>
    </row>
    <row r="5" spans="1:9" ht="33.75" customHeight="1" thickBot="1" x14ac:dyDescent="0.35">
      <c r="A5" s="94"/>
      <c r="B5" s="94"/>
      <c r="C5" s="94"/>
      <c r="D5" s="94"/>
      <c r="E5" s="94"/>
      <c r="F5" s="58" t="s">
        <v>53</v>
      </c>
      <c r="G5" s="58"/>
      <c r="H5" s="58"/>
    </row>
    <row r="6" spans="1:9" ht="71.25" customHeight="1" x14ac:dyDescent="0.25">
      <c r="A6" s="95" t="s">
        <v>44</v>
      </c>
      <c r="B6" s="96" t="s">
        <v>91</v>
      </c>
      <c r="C6" s="95" t="s">
        <v>45</v>
      </c>
      <c r="D6" s="95" t="s">
        <v>46</v>
      </c>
      <c r="E6" s="95" t="s">
        <v>0</v>
      </c>
      <c r="G6" s="56" t="s">
        <v>54</v>
      </c>
      <c r="H6" s="57" t="s">
        <v>60</v>
      </c>
    </row>
    <row r="7" spans="1:9" ht="44.25" customHeight="1" x14ac:dyDescent="0.25">
      <c r="A7" s="30">
        <v>43862</v>
      </c>
      <c r="B7" s="31" t="s">
        <v>59</v>
      </c>
      <c r="C7" s="32" t="s">
        <v>92</v>
      </c>
      <c r="D7" s="32" t="s">
        <v>93</v>
      </c>
      <c r="E7" s="75">
        <v>2.1</v>
      </c>
      <c r="F7" s="55"/>
      <c r="G7" s="54">
        <v>2.8</v>
      </c>
      <c r="H7" s="97">
        <v>2.1</v>
      </c>
    </row>
    <row r="8" spans="1:9" ht="49.5" customHeight="1" x14ac:dyDescent="0.25">
      <c r="A8" s="30">
        <v>43862</v>
      </c>
      <c r="B8" s="31" t="s">
        <v>59</v>
      </c>
      <c r="C8" s="32" t="s">
        <v>92</v>
      </c>
      <c r="D8" s="32" t="s">
        <v>94</v>
      </c>
      <c r="E8" s="75">
        <v>2.76</v>
      </c>
      <c r="G8" s="54">
        <v>3.5</v>
      </c>
      <c r="H8" s="97">
        <v>2.76</v>
      </c>
      <c r="I8" s="18"/>
    </row>
    <row r="9" spans="1:9" ht="45" customHeight="1" x14ac:dyDescent="0.25">
      <c r="A9" s="30">
        <v>43862</v>
      </c>
      <c r="B9" s="31" t="s">
        <v>59</v>
      </c>
      <c r="C9" s="32" t="s">
        <v>92</v>
      </c>
      <c r="D9" s="32" t="s">
        <v>95</v>
      </c>
      <c r="E9" s="75">
        <v>3.16</v>
      </c>
      <c r="F9" s="18"/>
      <c r="G9" s="54">
        <v>7</v>
      </c>
      <c r="H9" s="97">
        <v>3.16</v>
      </c>
      <c r="I9" s="18"/>
    </row>
    <row r="10" spans="1:9" ht="45" customHeight="1" x14ac:dyDescent="0.25">
      <c r="A10" s="30">
        <v>43862</v>
      </c>
      <c r="B10" s="31" t="s">
        <v>59</v>
      </c>
      <c r="C10" s="32" t="s">
        <v>92</v>
      </c>
      <c r="D10" s="32" t="s">
        <v>96</v>
      </c>
      <c r="E10" s="75">
        <v>2.41</v>
      </c>
      <c r="G10" s="54">
        <v>22</v>
      </c>
      <c r="H10" s="97">
        <v>2.41</v>
      </c>
      <c r="I10" s="18"/>
    </row>
    <row r="11" spans="1:9" ht="46.5" customHeight="1" x14ac:dyDescent="0.25">
      <c r="A11" s="30">
        <v>43864</v>
      </c>
      <c r="B11" s="31">
        <v>37</v>
      </c>
      <c r="C11" s="32" t="s">
        <v>97</v>
      </c>
      <c r="D11" s="32" t="s">
        <v>98</v>
      </c>
      <c r="E11" s="75">
        <v>16.95</v>
      </c>
      <c r="G11" s="98"/>
      <c r="H11" s="97">
        <v>3.59</v>
      </c>
      <c r="I11" s="76"/>
    </row>
    <row r="12" spans="1:9" ht="43.5" x14ac:dyDescent="0.25">
      <c r="A12" s="30">
        <v>43864</v>
      </c>
      <c r="B12" s="31" t="s">
        <v>59</v>
      </c>
      <c r="C12" s="32" t="s">
        <v>92</v>
      </c>
      <c r="D12" s="32" t="s">
        <v>99</v>
      </c>
      <c r="E12" s="75">
        <v>3.59</v>
      </c>
      <c r="G12" s="98"/>
      <c r="H12" s="97">
        <v>4.07</v>
      </c>
      <c r="I12" s="76"/>
    </row>
    <row r="13" spans="1:9" ht="43.5" x14ac:dyDescent="0.25">
      <c r="A13" s="30">
        <v>43864</v>
      </c>
      <c r="B13" s="31" t="s">
        <v>59</v>
      </c>
      <c r="C13" s="32" t="s">
        <v>92</v>
      </c>
      <c r="D13" s="32" t="s">
        <v>100</v>
      </c>
      <c r="E13" s="75">
        <v>4.07</v>
      </c>
      <c r="G13" s="98"/>
      <c r="H13" s="97">
        <v>2.84</v>
      </c>
      <c r="I13" s="76"/>
    </row>
    <row r="14" spans="1:9" ht="47.25" customHeight="1" x14ac:dyDescent="0.25">
      <c r="A14" s="30">
        <v>43865</v>
      </c>
      <c r="B14" s="31">
        <v>2764</v>
      </c>
      <c r="C14" s="32" t="s">
        <v>101</v>
      </c>
      <c r="D14" s="32" t="s">
        <v>102</v>
      </c>
      <c r="E14" s="75">
        <v>3.01</v>
      </c>
      <c r="G14" s="98"/>
      <c r="H14" s="97">
        <v>2.33</v>
      </c>
      <c r="I14" s="76"/>
    </row>
    <row r="15" spans="1:9" ht="47.25" customHeight="1" x14ac:dyDescent="0.25">
      <c r="A15" s="30">
        <v>43865</v>
      </c>
      <c r="B15" s="31" t="s">
        <v>59</v>
      </c>
      <c r="C15" s="32" t="s">
        <v>92</v>
      </c>
      <c r="D15" s="32" t="s">
        <v>103</v>
      </c>
      <c r="E15" s="75">
        <v>2.84</v>
      </c>
      <c r="G15" s="98"/>
      <c r="H15" s="97">
        <v>6.98</v>
      </c>
    </row>
    <row r="16" spans="1:9" ht="43.5" x14ac:dyDescent="0.25">
      <c r="A16" s="30">
        <v>43865</v>
      </c>
      <c r="B16" s="31" t="s">
        <v>59</v>
      </c>
      <c r="C16" s="32" t="s">
        <v>92</v>
      </c>
      <c r="D16" s="32" t="s">
        <v>104</v>
      </c>
      <c r="E16" s="75">
        <v>2.33</v>
      </c>
      <c r="G16" s="99"/>
      <c r="H16" s="97">
        <v>2.58</v>
      </c>
    </row>
    <row r="17" spans="1:9" ht="57.75" x14ac:dyDescent="0.25">
      <c r="A17" s="30">
        <v>43865</v>
      </c>
      <c r="B17" s="31" t="s">
        <v>59</v>
      </c>
      <c r="C17" s="32" t="s">
        <v>92</v>
      </c>
      <c r="D17" s="32" t="s">
        <v>105</v>
      </c>
      <c r="E17" s="75">
        <v>6.98</v>
      </c>
      <c r="G17" s="54"/>
      <c r="H17" s="97">
        <v>5.47</v>
      </c>
      <c r="I17" s="18"/>
    </row>
    <row r="18" spans="1:9" ht="27" customHeight="1" x14ac:dyDescent="0.25">
      <c r="A18" s="30">
        <v>43866</v>
      </c>
      <c r="B18" s="31">
        <v>8143</v>
      </c>
      <c r="C18" s="32" t="s">
        <v>86</v>
      </c>
      <c r="D18" s="32" t="s">
        <v>75</v>
      </c>
      <c r="E18" s="75">
        <v>4.8</v>
      </c>
      <c r="G18" s="99"/>
      <c r="H18" s="97">
        <v>3.79</v>
      </c>
    </row>
    <row r="19" spans="1:9" ht="45" customHeight="1" x14ac:dyDescent="0.25">
      <c r="A19" s="30">
        <v>43867</v>
      </c>
      <c r="B19" s="31" t="s">
        <v>59</v>
      </c>
      <c r="C19" s="32" t="s">
        <v>92</v>
      </c>
      <c r="D19" s="32" t="s">
        <v>106</v>
      </c>
      <c r="E19" s="75">
        <v>2.58</v>
      </c>
      <c r="G19" s="54"/>
      <c r="H19" s="97">
        <v>3.22</v>
      </c>
      <c r="I19" s="35"/>
    </row>
    <row r="20" spans="1:9" ht="27.75" customHeight="1" x14ac:dyDescent="0.25">
      <c r="A20" s="30">
        <v>43867</v>
      </c>
      <c r="B20" s="31" t="s">
        <v>59</v>
      </c>
      <c r="C20" s="32" t="s">
        <v>92</v>
      </c>
      <c r="D20" s="32" t="s">
        <v>107</v>
      </c>
      <c r="E20" s="75">
        <v>5.47</v>
      </c>
      <c r="G20" s="54"/>
      <c r="H20" s="97">
        <v>2.3199999999999998</v>
      </c>
      <c r="I20" s="35"/>
    </row>
    <row r="21" spans="1:9" ht="45" customHeight="1" x14ac:dyDescent="0.25">
      <c r="A21" s="30">
        <v>43867</v>
      </c>
      <c r="B21" s="31" t="s">
        <v>59</v>
      </c>
      <c r="C21" s="32" t="s">
        <v>92</v>
      </c>
      <c r="D21" s="32" t="s">
        <v>108</v>
      </c>
      <c r="E21" s="75">
        <v>3.79</v>
      </c>
      <c r="G21" s="54"/>
      <c r="H21" s="97">
        <v>5.3</v>
      </c>
      <c r="I21" s="35"/>
    </row>
    <row r="22" spans="1:9" ht="42.75" customHeight="1" x14ac:dyDescent="0.25">
      <c r="A22" s="30">
        <v>43868</v>
      </c>
      <c r="B22" s="31" t="s">
        <v>59</v>
      </c>
      <c r="C22" s="32" t="s">
        <v>92</v>
      </c>
      <c r="D22" s="32" t="s">
        <v>109</v>
      </c>
      <c r="E22" s="75">
        <v>3.22</v>
      </c>
      <c r="G22" s="54"/>
      <c r="H22" s="97">
        <v>5.29</v>
      </c>
      <c r="I22" s="35"/>
    </row>
    <row r="23" spans="1:9" ht="43.5" x14ac:dyDescent="0.25">
      <c r="A23" s="30">
        <v>43868</v>
      </c>
      <c r="B23" s="31" t="s">
        <v>59</v>
      </c>
      <c r="C23" s="32" t="s">
        <v>92</v>
      </c>
      <c r="D23" s="32" t="s">
        <v>110</v>
      </c>
      <c r="E23" s="75">
        <v>2.3199999999999998</v>
      </c>
      <c r="G23" s="54"/>
      <c r="H23" s="97">
        <v>4.7</v>
      </c>
      <c r="I23" s="35"/>
    </row>
    <row r="24" spans="1:9" ht="46.5" customHeight="1" x14ac:dyDescent="0.25">
      <c r="A24" s="30">
        <v>43868</v>
      </c>
      <c r="B24" s="31">
        <v>7077</v>
      </c>
      <c r="C24" s="32" t="s">
        <v>111</v>
      </c>
      <c r="D24" s="32" t="s">
        <v>112</v>
      </c>
      <c r="E24" s="75">
        <v>2.8</v>
      </c>
      <c r="G24" s="99"/>
      <c r="H24" s="97">
        <v>3.51</v>
      </c>
    </row>
    <row r="25" spans="1:9" ht="42.75" customHeight="1" x14ac:dyDescent="0.25">
      <c r="A25" s="30">
        <v>44019</v>
      </c>
      <c r="B25" s="31" t="s">
        <v>59</v>
      </c>
      <c r="C25" s="32" t="s">
        <v>92</v>
      </c>
      <c r="D25" s="32" t="s">
        <v>113</v>
      </c>
      <c r="E25" s="75">
        <v>4.18</v>
      </c>
      <c r="G25" s="99"/>
      <c r="H25" s="97">
        <v>2.9</v>
      </c>
    </row>
    <row r="26" spans="1:9" ht="57.75" x14ac:dyDescent="0.25">
      <c r="A26" s="30">
        <v>43868</v>
      </c>
      <c r="B26" s="31" t="s">
        <v>59</v>
      </c>
      <c r="C26" s="32" t="s">
        <v>92</v>
      </c>
      <c r="D26" s="32" t="s">
        <v>114</v>
      </c>
      <c r="E26" s="75">
        <v>4.3499999999999996</v>
      </c>
      <c r="G26" s="99"/>
      <c r="H26" s="97">
        <v>3.7</v>
      </c>
    </row>
    <row r="27" spans="1:9" ht="47.25" customHeight="1" x14ac:dyDescent="0.25">
      <c r="A27" s="30">
        <v>43868</v>
      </c>
      <c r="B27" s="31" t="s">
        <v>59</v>
      </c>
      <c r="C27" s="32" t="s">
        <v>92</v>
      </c>
      <c r="D27" s="32" t="s">
        <v>115</v>
      </c>
      <c r="E27" s="75">
        <v>3.72</v>
      </c>
      <c r="G27" s="99"/>
      <c r="H27" s="97">
        <v>2.95</v>
      </c>
    </row>
    <row r="28" spans="1:9" ht="72" x14ac:dyDescent="0.25">
      <c r="A28" s="30">
        <v>43868</v>
      </c>
      <c r="B28" s="31" t="s">
        <v>59</v>
      </c>
      <c r="C28" s="32" t="s">
        <v>92</v>
      </c>
      <c r="D28" s="32" t="s">
        <v>116</v>
      </c>
      <c r="E28" s="75">
        <v>9.26</v>
      </c>
      <c r="G28" s="99"/>
      <c r="H28" s="97">
        <v>2.36</v>
      </c>
    </row>
    <row r="29" spans="1:9" ht="72" x14ac:dyDescent="0.25">
      <c r="A29" s="30">
        <v>43870</v>
      </c>
      <c r="B29" s="31" t="s">
        <v>59</v>
      </c>
      <c r="C29" s="32" t="s">
        <v>92</v>
      </c>
      <c r="D29" s="32" t="s">
        <v>117</v>
      </c>
      <c r="E29" s="75">
        <v>5.3</v>
      </c>
      <c r="G29" s="99"/>
      <c r="H29" s="97">
        <v>2.5</v>
      </c>
    </row>
    <row r="30" spans="1:9" ht="28.5" customHeight="1" x14ac:dyDescent="0.25">
      <c r="A30" s="30">
        <v>43871</v>
      </c>
      <c r="B30" s="31" t="s">
        <v>59</v>
      </c>
      <c r="C30" s="32" t="s">
        <v>92</v>
      </c>
      <c r="D30" s="32" t="s">
        <v>118</v>
      </c>
      <c r="E30" s="75">
        <v>3.88</v>
      </c>
      <c r="G30" s="99"/>
      <c r="H30" s="97">
        <v>3.74</v>
      </c>
    </row>
    <row r="31" spans="1:9" s="18" customFormat="1" ht="44.25" thickBot="1" x14ac:dyDescent="0.3">
      <c r="A31" s="30">
        <v>43871</v>
      </c>
      <c r="B31" s="31" t="s">
        <v>59</v>
      </c>
      <c r="C31" s="32" t="s">
        <v>92</v>
      </c>
      <c r="D31" s="32" t="s">
        <v>119</v>
      </c>
      <c r="E31" s="75">
        <v>3.37</v>
      </c>
      <c r="G31" s="100"/>
      <c r="H31" s="101">
        <v>2.42</v>
      </c>
    </row>
    <row r="32" spans="1:9" s="18" customFormat="1" ht="31.5" customHeight="1" thickBot="1" x14ac:dyDescent="0.3">
      <c r="A32" s="30">
        <v>43872</v>
      </c>
      <c r="B32" s="31" t="s">
        <v>59</v>
      </c>
      <c r="C32" s="32" t="s">
        <v>92</v>
      </c>
      <c r="D32" s="32" t="s">
        <v>120</v>
      </c>
      <c r="E32" s="75">
        <v>3.69</v>
      </c>
      <c r="G32" s="102">
        <f>SUM(G7:G31)</f>
        <v>35.299999999999997</v>
      </c>
      <c r="H32" s="102">
        <f>SUM(H7:H31)</f>
        <v>86.990000000000009</v>
      </c>
      <c r="I32" s="77">
        <f>SUM(G32:H32)</f>
        <v>122.29</v>
      </c>
    </row>
    <row r="33" spans="1:5" s="18" customFormat="1" ht="43.5" x14ac:dyDescent="0.25">
      <c r="A33" s="30">
        <v>43872</v>
      </c>
      <c r="B33" s="31" t="s">
        <v>59</v>
      </c>
      <c r="C33" s="32" t="s">
        <v>92</v>
      </c>
      <c r="D33" s="32" t="s">
        <v>121</v>
      </c>
      <c r="E33" s="75">
        <v>3.02</v>
      </c>
    </row>
    <row r="34" spans="1:5" s="18" customFormat="1" ht="29.25" x14ac:dyDescent="0.25">
      <c r="A34" s="30">
        <v>43872</v>
      </c>
      <c r="B34" s="31">
        <v>87853</v>
      </c>
      <c r="C34" s="32" t="s">
        <v>83</v>
      </c>
      <c r="D34" s="32" t="s">
        <v>122</v>
      </c>
      <c r="E34" s="75">
        <v>3</v>
      </c>
    </row>
    <row r="35" spans="1:5" s="18" customFormat="1" ht="72" x14ac:dyDescent="0.25">
      <c r="A35" s="30">
        <v>43872</v>
      </c>
      <c r="B35" s="31" t="s">
        <v>59</v>
      </c>
      <c r="C35" s="32" t="s">
        <v>92</v>
      </c>
      <c r="D35" s="32" t="s">
        <v>123</v>
      </c>
      <c r="E35" s="75">
        <v>6.81</v>
      </c>
    </row>
    <row r="36" spans="1:5" s="18" customFormat="1" ht="43.5" x14ac:dyDescent="0.25">
      <c r="A36" s="30">
        <v>43872</v>
      </c>
      <c r="B36" s="31" t="s">
        <v>59</v>
      </c>
      <c r="C36" s="32" t="s">
        <v>92</v>
      </c>
      <c r="D36" s="32" t="s">
        <v>124</v>
      </c>
      <c r="E36" s="75">
        <v>5.29</v>
      </c>
    </row>
    <row r="37" spans="1:5" s="18" customFormat="1" ht="59.25" customHeight="1" x14ac:dyDescent="0.25">
      <c r="A37" s="30">
        <v>43873</v>
      </c>
      <c r="B37" s="31">
        <v>767</v>
      </c>
      <c r="C37" s="32" t="s">
        <v>125</v>
      </c>
      <c r="D37" s="32" t="s">
        <v>126</v>
      </c>
      <c r="E37" s="75">
        <v>20</v>
      </c>
    </row>
    <row r="38" spans="1:5" s="18" customFormat="1" ht="43.5" customHeight="1" x14ac:dyDescent="0.25">
      <c r="A38" s="30">
        <v>43508</v>
      </c>
      <c r="B38" s="31" t="s">
        <v>59</v>
      </c>
      <c r="C38" s="32" t="s">
        <v>92</v>
      </c>
      <c r="D38" s="32" t="s">
        <v>127</v>
      </c>
      <c r="E38" s="75">
        <v>4.7</v>
      </c>
    </row>
    <row r="39" spans="1:5" s="18" customFormat="1" ht="58.5" customHeight="1" x14ac:dyDescent="0.25">
      <c r="A39" s="30">
        <v>43842</v>
      </c>
      <c r="B39" s="31" t="s">
        <v>59</v>
      </c>
      <c r="C39" s="32" t="s">
        <v>92</v>
      </c>
      <c r="D39" s="32" t="s">
        <v>128</v>
      </c>
      <c r="E39" s="75">
        <v>3.51</v>
      </c>
    </row>
    <row r="40" spans="1:5" s="18" customFormat="1" ht="45.75" customHeight="1" x14ac:dyDescent="0.25">
      <c r="A40" s="30">
        <v>43873</v>
      </c>
      <c r="B40" s="31" t="s">
        <v>59</v>
      </c>
      <c r="C40" s="32" t="s">
        <v>92</v>
      </c>
      <c r="D40" s="32" t="s">
        <v>129</v>
      </c>
      <c r="E40" s="75">
        <v>5.74</v>
      </c>
    </row>
    <row r="41" spans="1:5" s="18" customFormat="1" ht="57.75" x14ac:dyDescent="0.25">
      <c r="A41" s="30">
        <v>43873</v>
      </c>
      <c r="B41" s="31" t="s">
        <v>59</v>
      </c>
      <c r="C41" s="32" t="s">
        <v>92</v>
      </c>
      <c r="D41" s="32" t="s">
        <v>130</v>
      </c>
      <c r="E41" s="75">
        <v>3.18</v>
      </c>
    </row>
    <row r="42" spans="1:5" s="18" customFormat="1" ht="43.5" customHeight="1" x14ac:dyDescent="0.25">
      <c r="A42" s="30">
        <v>43875</v>
      </c>
      <c r="B42" s="31">
        <v>104039</v>
      </c>
      <c r="C42" s="32" t="s">
        <v>131</v>
      </c>
      <c r="D42" s="32" t="s">
        <v>132</v>
      </c>
      <c r="E42" s="75">
        <v>20.55</v>
      </c>
    </row>
    <row r="43" spans="1:5" s="18" customFormat="1" ht="59.25" customHeight="1" x14ac:dyDescent="0.25">
      <c r="A43" s="30">
        <v>43875</v>
      </c>
      <c r="B43" s="31">
        <v>15</v>
      </c>
      <c r="C43" s="32" t="s">
        <v>133</v>
      </c>
      <c r="D43" s="32" t="s">
        <v>134</v>
      </c>
      <c r="E43" s="75">
        <v>12.48</v>
      </c>
    </row>
    <row r="44" spans="1:5" s="18" customFormat="1" ht="60" customHeight="1" x14ac:dyDescent="0.25">
      <c r="A44" s="30">
        <v>43878</v>
      </c>
      <c r="B44" s="31">
        <v>65084</v>
      </c>
      <c r="C44" s="32" t="s">
        <v>135</v>
      </c>
      <c r="D44" s="32" t="s">
        <v>136</v>
      </c>
      <c r="E44" s="75">
        <v>17.25</v>
      </c>
    </row>
    <row r="45" spans="1:5" ht="39" customHeight="1" x14ac:dyDescent="0.25">
      <c r="A45" s="30">
        <v>43878</v>
      </c>
      <c r="B45" s="31">
        <v>111751</v>
      </c>
      <c r="C45" s="32" t="s">
        <v>131</v>
      </c>
      <c r="D45" s="32" t="s">
        <v>137</v>
      </c>
      <c r="E45" s="75">
        <v>0.98</v>
      </c>
    </row>
    <row r="46" spans="1:5" ht="43.5" x14ac:dyDescent="0.25">
      <c r="A46" s="30">
        <v>43878</v>
      </c>
      <c r="B46" s="31">
        <v>87860</v>
      </c>
      <c r="C46" s="32" t="s">
        <v>135</v>
      </c>
      <c r="D46" s="32" t="s">
        <v>138</v>
      </c>
      <c r="E46" s="75">
        <v>4.75</v>
      </c>
    </row>
    <row r="47" spans="1:5" ht="32.25" customHeight="1" x14ac:dyDescent="0.25">
      <c r="A47" s="30">
        <v>43878</v>
      </c>
      <c r="B47" s="31" t="s">
        <v>59</v>
      </c>
      <c r="C47" s="32" t="s">
        <v>139</v>
      </c>
      <c r="D47" s="32" t="s">
        <v>140</v>
      </c>
      <c r="E47" s="75">
        <v>6.31</v>
      </c>
    </row>
    <row r="48" spans="1:5" ht="21" customHeight="1" x14ac:dyDescent="0.25">
      <c r="A48" s="30">
        <v>43878</v>
      </c>
      <c r="B48" s="31">
        <v>8487</v>
      </c>
      <c r="C48" s="32" t="s">
        <v>141</v>
      </c>
      <c r="D48" s="32" t="s">
        <v>75</v>
      </c>
      <c r="E48" s="75">
        <v>4.8</v>
      </c>
    </row>
    <row r="49" spans="1:5" ht="48.75" customHeight="1" x14ac:dyDescent="0.25">
      <c r="A49" s="30">
        <v>43878</v>
      </c>
      <c r="B49" s="31" t="s">
        <v>59</v>
      </c>
      <c r="C49" s="32" t="s">
        <v>82</v>
      </c>
      <c r="D49" s="32" t="s">
        <v>142</v>
      </c>
      <c r="E49" s="75">
        <v>2.89</v>
      </c>
    </row>
    <row r="50" spans="1:5" ht="43.5" x14ac:dyDescent="0.25">
      <c r="A50" s="30">
        <v>43879</v>
      </c>
      <c r="B50" s="31" t="s">
        <v>59</v>
      </c>
      <c r="C50" s="32" t="s">
        <v>82</v>
      </c>
      <c r="D50" s="32" t="s">
        <v>143</v>
      </c>
      <c r="E50" s="75">
        <v>3.65</v>
      </c>
    </row>
    <row r="51" spans="1:5" ht="45" customHeight="1" x14ac:dyDescent="0.25">
      <c r="A51" s="30">
        <v>43879</v>
      </c>
      <c r="B51" s="31" t="s">
        <v>59</v>
      </c>
      <c r="C51" s="32" t="s">
        <v>82</v>
      </c>
      <c r="D51" s="32" t="s">
        <v>144</v>
      </c>
      <c r="E51" s="75">
        <v>4.5599999999999996</v>
      </c>
    </row>
    <row r="52" spans="1:5" ht="43.5" x14ac:dyDescent="0.25">
      <c r="A52" s="30">
        <v>43880</v>
      </c>
      <c r="B52" s="31" t="s">
        <v>59</v>
      </c>
      <c r="C52" s="32" t="s">
        <v>82</v>
      </c>
      <c r="D52" s="32" t="s">
        <v>145</v>
      </c>
      <c r="E52" s="75">
        <v>2.9</v>
      </c>
    </row>
    <row r="53" spans="1:5" ht="60.75" customHeight="1" x14ac:dyDescent="0.25">
      <c r="A53" s="30">
        <v>43880</v>
      </c>
      <c r="B53" s="31" t="s">
        <v>59</v>
      </c>
      <c r="C53" s="32" t="s">
        <v>82</v>
      </c>
      <c r="D53" s="32" t="s">
        <v>146</v>
      </c>
      <c r="E53" s="75">
        <v>3.7</v>
      </c>
    </row>
    <row r="54" spans="1:5" ht="57.75" x14ac:dyDescent="0.25">
      <c r="A54" s="30">
        <v>43882</v>
      </c>
      <c r="B54" s="31">
        <v>17259</v>
      </c>
      <c r="C54" s="32" t="s">
        <v>147</v>
      </c>
      <c r="D54" s="32" t="s">
        <v>148</v>
      </c>
      <c r="E54" s="75">
        <v>3.5</v>
      </c>
    </row>
    <row r="55" spans="1:5" ht="44.25" customHeight="1" x14ac:dyDescent="0.25">
      <c r="A55" s="30">
        <v>43885</v>
      </c>
      <c r="B55" s="31" t="s">
        <v>59</v>
      </c>
      <c r="C55" s="32" t="s">
        <v>139</v>
      </c>
      <c r="D55" s="32" t="s">
        <v>149</v>
      </c>
      <c r="E55" s="75">
        <v>10</v>
      </c>
    </row>
    <row r="56" spans="1:5" x14ac:dyDescent="0.25">
      <c r="A56" s="30">
        <v>43885</v>
      </c>
      <c r="B56" s="31">
        <v>8647</v>
      </c>
      <c r="C56" s="32" t="s">
        <v>141</v>
      </c>
      <c r="D56" s="32" t="s">
        <v>75</v>
      </c>
      <c r="E56" s="75">
        <v>4.8</v>
      </c>
    </row>
    <row r="57" spans="1:5" ht="29.25" x14ac:dyDescent="0.25">
      <c r="A57" s="30">
        <v>43886</v>
      </c>
      <c r="B57" s="31">
        <v>650007</v>
      </c>
      <c r="C57" s="32" t="s">
        <v>83</v>
      </c>
      <c r="D57" s="32" t="s">
        <v>150</v>
      </c>
      <c r="E57" s="75">
        <v>8.25</v>
      </c>
    </row>
    <row r="58" spans="1:5" ht="43.5" x14ac:dyDescent="0.25">
      <c r="A58" s="30">
        <v>43886</v>
      </c>
      <c r="B58" s="31" t="s">
        <v>151</v>
      </c>
      <c r="C58" s="32" t="s">
        <v>82</v>
      </c>
      <c r="D58" s="32" t="s">
        <v>152</v>
      </c>
      <c r="E58" s="75">
        <v>2.95</v>
      </c>
    </row>
    <row r="59" spans="1:5" ht="29.25" x14ac:dyDescent="0.25">
      <c r="A59" s="30">
        <v>43886</v>
      </c>
      <c r="B59" s="31" t="s">
        <v>151</v>
      </c>
      <c r="C59" s="32" t="s">
        <v>82</v>
      </c>
      <c r="D59" s="32" t="s">
        <v>153</v>
      </c>
      <c r="E59" s="75">
        <v>2.36</v>
      </c>
    </row>
    <row r="60" spans="1:5" x14ac:dyDescent="0.25">
      <c r="A60" s="30">
        <v>43887</v>
      </c>
      <c r="B60" s="31">
        <v>8727</v>
      </c>
      <c r="C60" s="32" t="s">
        <v>141</v>
      </c>
      <c r="D60" s="32" t="s">
        <v>75</v>
      </c>
      <c r="E60" s="75">
        <v>2.4</v>
      </c>
    </row>
    <row r="61" spans="1:5" ht="29.25" x14ac:dyDescent="0.25">
      <c r="A61" s="30">
        <v>43889</v>
      </c>
      <c r="B61" s="31">
        <v>140783</v>
      </c>
      <c r="C61" s="32" t="s">
        <v>131</v>
      </c>
      <c r="D61" s="32" t="s">
        <v>154</v>
      </c>
      <c r="E61" s="75">
        <v>22.49</v>
      </c>
    </row>
    <row r="62" spans="1:5" ht="43.5" x14ac:dyDescent="0.25">
      <c r="A62" s="30">
        <v>43889</v>
      </c>
      <c r="B62" s="31">
        <v>17274</v>
      </c>
      <c r="C62" s="32" t="s">
        <v>147</v>
      </c>
      <c r="D62" s="32" t="s">
        <v>155</v>
      </c>
      <c r="E62" s="75">
        <v>7</v>
      </c>
    </row>
    <row r="63" spans="1:5" ht="43.5" x14ac:dyDescent="0.25">
      <c r="A63" s="30">
        <v>43889</v>
      </c>
      <c r="B63" s="31" t="s">
        <v>59</v>
      </c>
      <c r="C63" s="32" t="s">
        <v>82</v>
      </c>
      <c r="D63" s="32" t="s">
        <v>156</v>
      </c>
      <c r="E63" s="75">
        <v>2.5</v>
      </c>
    </row>
    <row r="64" spans="1:5" ht="43.5" x14ac:dyDescent="0.25">
      <c r="A64" s="30">
        <v>43889</v>
      </c>
      <c r="B64" s="31" t="s">
        <v>59</v>
      </c>
      <c r="C64" s="32" t="s">
        <v>157</v>
      </c>
      <c r="D64" s="32" t="s">
        <v>158</v>
      </c>
      <c r="E64" s="75">
        <v>3.74</v>
      </c>
    </row>
    <row r="65" spans="1:5" ht="34.5" customHeight="1" x14ac:dyDescent="0.25">
      <c r="A65" s="30">
        <v>43890</v>
      </c>
      <c r="B65" s="31">
        <v>2744</v>
      </c>
      <c r="C65" s="32" t="s">
        <v>87</v>
      </c>
      <c r="D65" s="32" t="s">
        <v>159</v>
      </c>
      <c r="E65" s="75">
        <v>22</v>
      </c>
    </row>
    <row r="66" spans="1:5" ht="40.5" customHeight="1" x14ac:dyDescent="0.25">
      <c r="A66" s="30">
        <v>43890</v>
      </c>
      <c r="B66" s="31">
        <v>305</v>
      </c>
      <c r="C66" s="32" t="s">
        <v>85</v>
      </c>
      <c r="D66" s="32" t="s">
        <v>160</v>
      </c>
      <c r="E66" s="75">
        <v>1.81</v>
      </c>
    </row>
    <row r="67" spans="1:5" ht="43.5" x14ac:dyDescent="0.25">
      <c r="A67" s="30">
        <v>43890</v>
      </c>
      <c r="B67" s="31" t="s">
        <v>59</v>
      </c>
      <c r="C67" s="32" t="s">
        <v>82</v>
      </c>
      <c r="D67" s="32" t="s">
        <v>161</v>
      </c>
      <c r="E67" s="75">
        <v>2.42</v>
      </c>
    </row>
    <row r="68" spans="1:5" x14ac:dyDescent="0.25">
      <c r="A68" s="30" t="s">
        <v>84</v>
      </c>
      <c r="B68" s="33"/>
      <c r="C68" s="32"/>
      <c r="D68" s="34"/>
      <c r="E68" s="79">
        <f>SUM(E7:E67)</f>
        <v>349.22</v>
      </c>
    </row>
  </sheetData>
  <mergeCells count="3">
    <mergeCell ref="A1:E1"/>
    <mergeCell ref="A2:E2"/>
    <mergeCell ref="A4:E5"/>
  </mergeCells>
  <printOptions horizontalCentered="1"/>
  <pageMargins left="0.31496062992125984" right="0.31496062992125984" top="0.35433070866141736" bottom="0.35433070866141736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="87" workbookViewId="0">
      <selection activeCell="B12" sqref="B12"/>
    </sheetView>
  </sheetViews>
  <sheetFormatPr baseColWidth="10" defaultRowHeight="15" x14ac:dyDescent="0.25"/>
  <cols>
    <col min="1" max="1" width="19.85546875" customWidth="1"/>
    <col min="2" max="2" width="16" customWidth="1"/>
    <col min="3" max="3" width="12.140625" customWidth="1"/>
  </cols>
  <sheetData>
    <row r="2" spans="1:3" ht="21" x14ac:dyDescent="0.35">
      <c r="A2" s="12" t="s">
        <v>2</v>
      </c>
      <c r="B2" s="12" t="s">
        <v>0</v>
      </c>
      <c r="C2" s="7"/>
    </row>
    <row r="3" spans="1:3" ht="21" x14ac:dyDescent="0.35">
      <c r="A3" s="2" t="s">
        <v>3</v>
      </c>
      <c r="B3" s="13">
        <v>311.89</v>
      </c>
      <c r="C3" s="6"/>
    </row>
    <row r="4" spans="1:3" ht="21" x14ac:dyDescent="0.35">
      <c r="A4" s="2" t="s">
        <v>4</v>
      </c>
      <c r="B4" s="13">
        <v>349.22</v>
      </c>
      <c r="C4" s="6"/>
    </row>
    <row r="5" spans="1:3" ht="21" x14ac:dyDescent="0.35">
      <c r="A5" s="2" t="s">
        <v>16</v>
      </c>
      <c r="B5" s="13"/>
      <c r="C5" s="6"/>
    </row>
    <row r="6" spans="1:3" ht="21" x14ac:dyDescent="0.35">
      <c r="A6" s="2" t="s">
        <v>18</v>
      </c>
      <c r="B6" s="13"/>
      <c r="C6" s="6"/>
    </row>
    <row r="7" spans="1:3" s="18" customFormat="1" ht="21" x14ac:dyDescent="0.35">
      <c r="A7" s="2" t="s">
        <v>47</v>
      </c>
      <c r="B7" s="13"/>
      <c r="C7" s="6"/>
    </row>
    <row r="8" spans="1:3" s="18" customFormat="1" ht="21" x14ac:dyDescent="0.35">
      <c r="A8" s="2" t="s">
        <v>51</v>
      </c>
      <c r="B8" s="13"/>
      <c r="C8" s="6"/>
    </row>
    <row r="9" spans="1:3" s="18" customFormat="1" ht="21" x14ac:dyDescent="0.35">
      <c r="A9" s="2" t="s">
        <v>55</v>
      </c>
      <c r="B9" s="13"/>
      <c r="C9" s="6"/>
    </row>
    <row r="10" spans="1:3" s="18" customFormat="1" ht="21" x14ac:dyDescent="0.35">
      <c r="A10" s="2" t="s">
        <v>58</v>
      </c>
      <c r="B10" s="13"/>
      <c r="C10" s="6"/>
    </row>
    <row r="11" spans="1:3" s="18" customFormat="1" ht="21" x14ac:dyDescent="0.35">
      <c r="A11" s="2" t="s">
        <v>62</v>
      </c>
      <c r="B11" s="13"/>
      <c r="C11" s="6"/>
    </row>
    <row r="12" spans="1:3" s="18" customFormat="1" ht="21" x14ac:dyDescent="0.35">
      <c r="A12" s="2" t="s">
        <v>74</v>
      </c>
      <c r="B12" s="13"/>
      <c r="C12" s="6"/>
    </row>
    <row r="13" spans="1:3" s="18" customFormat="1" ht="21" x14ac:dyDescent="0.35">
      <c r="A13" s="2" t="s">
        <v>78</v>
      </c>
      <c r="B13" s="13"/>
      <c r="C13" s="6"/>
    </row>
    <row r="14" spans="1:3" s="18" customFormat="1" ht="21" x14ac:dyDescent="0.35">
      <c r="A14" s="2" t="s">
        <v>80</v>
      </c>
      <c r="B14" s="13"/>
      <c r="C14" s="6"/>
    </row>
    <row r="15" spans="1:3" ht="21" x14ac:dyDescent="0.35">
      <c r="A15" s="2" t="s">
        <v>12</v>
      </c>
      <c r="B15" s="14">
        <f>SUM(B3:B14)</f>
        <v>661.11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workbookViewId="0">
      <selection activeCell="B5" sqref="B5"/>
    </sheetView>
  </sheetViews>
  <sheetFormatPr baseColWidth="10" defaultRowHeight="15" x14ac:dyDescent="0.25"/>
  <cols>
    <col min="1" max="1" width="15.42578125" customWidth="1"/>
    <col min="6" max="6" width="16.42578125" customWidth="1"/>
    <col min="12" max="12" width="12.140625" bestFit="1" customWidth="1"/>
  </cols>
  <sheetData>
    <row r="2" spans="1:2" ht="21" x14ac:dyDescent="0.35">
      <c r="A2" s="15" t="s">
        <v>5</v>
      </c>
      <c r="B2" s="15" t="s">
        <v>1</v>
      </c>
    </row>
    <row r="3" spans="1:2" ht="21" x14ac:dyDescent="0.35">
      <c r="A3" s="2" t="s">
        <v>10</v>
      </c>
      <c r="B3" s="103">
        <v>525</v>
      </c>
    </row>
    <row r="4" spans="1:2" ht="21" x14ac:dyDescent="0.35">
      <c r="A4" s="2" t="s">
        <v>11</v>
      </c>
      <c r="B4" s="103">
        <f>118+73+128</f>
        <v>319</v>
      </c>
    </row>
    <row r="5" spans="1:2" ht="21" x14ac:dyDescent="0.35">
      <c r="A5" s="2" t="s">
        <v>17</v>
      </c>
      <c r="B5" s="103"/>
    </row>
    <row r="6" spans="1:2" ht="21" x14ac:dyDescent="0.35">
      <c r="A6" s="2" t="s">
        <v>19</v>
      </c>
      <c r="B6" s="103"/>
    </row>
    <row r="7" spans="1:2" s="18" customFormat="1" ht="21" x14ac:dyDescent="0.35">
      <c r="A7" s="2" t="s">
        <v>48</v>
      </c>
      <c r="B7" s="103"/>
    </row>
    <row r="8" spans="1:2" s="18" customFormat="1" ht="21" x14ac:dyDescent="0.35">
      <c r="A8" s="2" t="s">
        <v>50</v>
      </c>
      <c r="B8" s="103"/>
    </row>
    <row r="9" spans="1:2" s="18" customFormat="1" ht="21" x14ac:dyDescent="0.35">
      <c r="A9" s="2" t="s">
        <v>56</v>
      </c>
      <c r="B9" s="103"/>
    </row>
    <row r="10" spans="1:2" s="18" customFormat="1" ht="21" x14ac:dyDescent="0.35">
      <c r="A10" s="2" t="s">
        <v>57</v>
      </c>
      <c r="B10" s="103"/>
    </row>
    <row r="11" spans="1:2" s="18" customFormat="1" ht="21" x14ac:dyDescent="0.35">
      <c r="A11" s="2" t="s">
        <v>61</v>
      </c>
      <c r="B11" s="103"/>
    </row>
    <row r="12" spans="1:2" s="18" customFormat="1" ht="21" x14ac:dyDescent="0.35">
      <c r="A12" s="2" t="s">
        <v>73</v>
      </c>
      <c r="B12" s="103"/>
    </row>
    <row r="13" spans="1:2" s="18" customFormat="1" ht="21" x14ac:dyDescent="0.35">
      <c r="A13" s="2" t="s">
        <v>77</v>
      </c>
      <c r="B13" s="103"/>
    </row>
    <row r="14" spans="1:2" s="18" customFormat="1" ht="21" x14ac:dyDescent="0.35">
      <c r="A14" s="2" t="s">
        <v>79</v>
      </c>
      <c r="B14" s="103"/>
    </row>
    <row r="15" spans="1:2" ht="21" x14ac:dyDescent="0.35">
      <c r="A15" s="2" t="s">
        <v>12</v>
      </c>
      <c r="B15" s="104">
        <f>SUM(B3:B14)</f>
        <v>844</v>
      </c>
    </row>
    <row r="31" spans="2:2" ht="21" x14ac:dyDescent="0.35">
      <c r="B31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A11" sqref="A11"/>
    </sheetView>
  </sheetViews>
  <sheetFormatPr baseColWidth="10" defaultRowHeight="15" x14ac:dyDescent="0.25"/>
  <cols>
    <col min="1" max="1" width="50.7109375" customWidth="1"/>
    <col min="2" max="2" width="12.7109375" bestFit="1" customWidth="1"/>
    <col min="4" max="4" width="14.5703125" customWidth="1"/>
  </cols>
  <sheetData>
    <row r="2" spans="1:5" ht="18.75" x14ac:dyDescent="0.3">
      <c r="A2" s="17" t="s">
        <v>8</v>
      </c>
    </row>
    <row r="3" spans="1:5" ht="18.75" x14ac:dyDescent="0.3">
      <c r="A3" s="1"/>
    </row>
    <row r="4" spans="1:5" ht="18.75" x14ac:dyDescent="0.3">
      <c r="A4" s="1" t="s">
        <v>9</v>
      </c>
    </row>
    <row r="5" spans="1:5" ht="18.75" x14ac:dyDescent="0.3">
      <c r="A5" s="1" t="s">
        <v>81</v>
      </c>
      <c r="B5" s="26">
        <v>35158.75</v>
      </c>
    </row>
    <row r="6" spans="1:5" ht="18.75" x14ac:dyDescent="0.3">
      <c r="A6" s="1" t="s">
        <v>162</v>
      </c>
      <c r="B6" s="26">
        <v>36649.74</v>
      </c>
    </row>
    <row r="7" spans="1:5" ht="18.75" x14ac:dyDescent="0.3">
      <c r="A7" s="4" t="s">
        <v>49</v>
      </c>
      <c r="B7" s="27">
        <v>36649.74</v>
      </c>
    </row>
    <row r="9" spans="1:5" ht="18.75" x14ac:dyDescent="0.3">
      <c r="A9" s="1"/>
      <c r="E9" s="20"/>
    </row>
    <row r="10" spans="1:5" ht="18.75" x14ac:dyDescent="0.3">
      <c r="A10" s="1"/>
    </row>
    <row r="11" spans="1:5" ht="18.75" x14ac:dyDescent="0.3">
      <c r="A11" s="1"/>
    </row>
    <row r="12" spans="1:5" ht="18.75" x14ac:dyDescent="0.3">
      <c r="A12" s="1"/>
    </row>
  </sheetData>
  <pageMargins left="0.7" right="0.7" top="0.75" bottom="0.75" header="0.3" footer="0.3"/>
  <pageSetup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Estado de Ingr. y Egr.</vt:lpstr>
      <vt:lpstr>Histor. Ingresos y Egresos</vt:lpstr>
      <vt:lpstr>Caja Chica </vt:lpstr>
      <vt:lpstr>Historico Caja Chica</vt:lpstr>
      <vt:lpstr>Memb. Socios</vt:lpstr>
      <vt:lpstr>Estado de Cuenta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Contabilidad</cp:lastModifiedBy>
  <cp:lastPrinted>2019-10-08T19:49:25Z</cp:lastPrinted>
  <dcterms:created xsi:type="dcterms:W3CDTF">2016-01-18T19:16:25Z</dcterms:created>
  <dcterms:modified xsi:type="dcterms:W3CDTF">2020-03-12T01:45:05Z</dcterms:modified>
</cp:coreProperties>
</file>